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\OneDrive - SKOV A S\Privat\Tippeklub\Odds koncept\"/>
    </mc:Choice>
  </mc:AlternateContent>
  <xr:revisionPtr revIDLastSave="65" documentId="102_{3B8B023F-CFA1-4529-AE82-1C2469C76A5E}" xr6:coauthVersionLast="41" xr6:coauthVersionMax="41" xr10:uidLastSave="{74F24C0A-27BF-46D5-A334-974C2E5462FB}"/>
  <bookViews>
    <workbookView xWindow="-110" yWindow="-110" windowWidth="19420" windowHeight="10420" xr2:uid="{52BFB439-4756-4287-9321-180B4B18EA66}"/>
  </bookViews>
  <sheets>
    <sheet name="H2H" sheetId="1" r:id="rId1"/>
    <sheet name="The New Od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5" i="1" l="1"/>
  <c r="AI6" i="1"/>
  <c r="AI7" i="1"/>
  <c r="AI8" i="1"/>
  <c r="AI9" i="1"/>
  <c r="AI10" i="1"/>
  <c r="V14" i="2" l="1"/>
  <c r="U10" i="2" l="1"/>
  <c r="U9" i="2"/>
  <c r="U8" i="2"/>
  <c r="U7" i="2"/>
  <c r="U6" i="2"/>
  <c r="U5" i="2"/>
  <c r="AJ18" i="1"/>
  <c r="V15" i="2"/>
  <c r="AJ10" i="1"/>
  <c r="AJ6" i="1"/>
  <c r="AJ7" i="1"/>
  <c r="AJ8" i="1"/>
  <c r="AJ9" i="1"/>
  <c r="AJ5" i="1"/>
  <c r="AJ14" i="1" l="1"/>
  <c r="AJ15" i="1" s="1"/>
</calcChain>
</file>

<file path=xl/sharedStrings.xml><?xml version="1.0" encoding="utf-8"?>
<sst xmlns="http://schemas.openxmlformats.org/spreadsheetml/2006/main" count="137" uniqueCount="83">
  <si>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</si>
  <si>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</si>
  <si>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</si>
  <si>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</si>
  <si>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</si>
  <si>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</si>
  <si>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</si>
  <si>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</si>
  <si>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</si>
  <si>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</si>
  <si>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</si>
  <si>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</si>
  <si>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</si>
  <si>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</si>
  <si>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</si>
  <si>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</si>
  <si>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</si>
  <si>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</si>
  <si>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</t>
  </si>
  <si>
    <t>Nyggi</t>
  </si>
  <si>
    <t>Riisi</t>
  </si>
  <si>
    <t>Joe</t>
  </si>
  <si>
    <t>Lykke</t>
  </si>
  <si>
    <t>Store</t>
  </si>
  <si>
    <t>Palland</t>
  </si>
  <si>
    <t>Point</t>
  </si>
  <si>
    <t>Indspillet dkr.</t>
  </si>
  <si>
    <t>Placering</t>
  </si>
  <si>
    <t>Kampe spillet</t>
  </si>
  <si>
    <t>Hvad er H2H</t>
  </si>
  <si>
    <t>1. H2H er 1 ud af 2 odds koncepter i Tippeklubben</t>
  </si>
  <si>
    <t>2. Der spilles to, til tider 3, dyster pr. weekend jf. ovenstående matrix. Dog afbrudt af 4 fri-weekender</t>
  </si>
  <si>
    <t>3. Der spilles alle mod alle fordelt over 14 runder</t>
  </si>
  <si>
    <t>Hvordan spilles der</t>
  </si>
  <si>
    <t>1. A1 møder A2, B1 møder B2</t>
  </si>
  <si>
    <t>2. A1 anses som "hjemmehold" og spiller for 140 kr. A2 anses som "udehold" og spiller for 100 kr.</t>
  </si>
  <si>
    <t>3. Følgende spil accepteres:</t>
  </si>
  <si>
    <t xml:space="preserve">   3a. En singlekamp (f.eks. 140 / 100 kr på Chelsea)</t>
  </si>
  <si>
    <t xml:space="preserve">   3b. En kombination af to kampe (f.eks. 140 / 100 kr. på Chelsea og Liverpool)</t>
  </si>
  <si>
    <t>4. Alle gevinster tilfalder Tippeklubben</t>
  </si>
  <si>
    <t>5. Alle kampe skal, medmindre andet aftales, afvikles lørdag og/eller søndag</t>
  </si>
  <si>
    <t>6. Det placerede væddemål skal kun indmeldes til den af Spilansvarlig udpegede person senest fredag kl. 23:00. Vedkommende offentliggøre de spillede væddemål til de øvrige medlemmer hurtigst muligt efter deadline.</t>
  </si>
  <si>
    <t>7. Minimum odds for den spillede kupon er odds 2,00 og DNB væddemål accepteres ikke</t>
  </si>
  <si>
    <t>Hvem vinder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</si>
  <si>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</si>
  <si>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</si>
  <si>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2. Vinderen af H2H afgøres således</t>
  </si>
  <si>
    <t xml:space="preserve">   2a. Flest scorede point</t>
  </si>
  <si>
    <t xml:space="preserve">   2b. Total indspillede kroner</t>
  </si>
  <si>
    <t xml:space="preserve">   2c. Indbyrdes opgør, målt på antal point</t>
  </si>
  <si>
    <t xml:space="preserve">   2d. Indbyrdes opgør, målt på indspillede kroner</t>
  </si>
  <si>
    <t>Deadline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</si>
  <si>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</si>
  <si>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// Spilansvarlig</t>
  </si>
  <si>
    <t>Tippeklubben A/S</t>
  </si>
  <si>
    <t>Indskud</t>
  </si>
  <si>
    <t>Total gevinst</t>
  </si>
  <si>
    <t>Tilbagebetaling %</t>
  </si>
  <si>
    <t>Præmieudbetaling</t>
  </si>
  <si>
    <t>1. plads kr.</t>
  </si>
  <si>
    <t>Hvem vinder /hvem taber</t>
  </si>
  <si>
    <t>Bødestraf dkr.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</si>
  <si>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</si>
  <si>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</si>
  <si>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- Samlet gevinst 300 kr. eller mere = ingen bøde</t>
  </si>
  <si>
    <t>- Samlet gevinst 151-299 kr. = 50 kr. i bøde</t>
  </si>
  <si>
    <t>- Samlet gevinst 0-150 kr. = 100 kr. i bøde</t>
  </si>
  <si>
    <t>4/6 
170 kr., betales af kassen. Bøde 50 kr.</t>
  </si>
  <si>
    <t>Gevinstsum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</si>
  <si>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</si>
  <si>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Arial"/>
        <family val="2"/>
      </rPr>
      <t>Hav dog altid for øje, at det i Tippeklubben A/S handler om at få penge i kassen!</t>
    </r>
  </si>
  <si>
    <t>Hvad er "The New Odds"? (TNO)</t>
  </si>
  <si>
    <t>1. TNO er 1 ud af 2 odds koncepter i Tippeklubben</t>
  </si>
  <si>
    <t>4. AL gevinst vundet ifm. TNO tilfalder klubkassen</t>
  </si>
  <si>
    <t>5. Følgende bødesystem benyttes ifm. TNO. Bøder betalt ifm. TNO tilfalder vinderne af Tips samt H2H. Der henvises her til vedtægterne</t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</si>
  <si>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</si>
  <si>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</si>
  <si>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Fri
weekend</t>
  </si>
  <si>
    <t>H2H Efterår 2019 - Tippeklubben A/S</t>
  </si>
  <si>
    <t>10. august</t>
  </si>
  <si>
    <t>7. december</t>
  </si>
  <si>
    <t>"The New Odds" (TNO) Efterår 2019 - Tippeklubben A/S</t>
  </si>
  <si>
    <t>CHAMP!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</si>
</sst>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5" xfId="0" applyFont="1" applyFill="1" applyBorder="1"/>
    <xf numFmtId="0" fontId="7" fillId="3" borderId="16" xfId="0" applyFont="1" applyFill="1" applyBorder="1"/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0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quotePrefix="1" applyFont="1"/>
    <xf numFmtId="0" fontId="0" fillId="0" borderId="1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9" fillId="5" borderId="0" xfId="0" applyFont="1" applyFill="1"/>
    <xf numFmtId="0" fontId="3" fillId="4" borderId="27" xfId="0" applyFont="1" applyFill="1" applyBorder="1" applyAlignment="1">
      <alignment horizontal="center" vertical="center" textRotation="255" wrapText="1"/>
    </xf>
    <xf numFmtId="0" fontId="3" fillId="4" borderId="15" xfId="0" applyFont="1" applyFill="1" applyBorder="1" applyAlignment="1">
      <alignment horizontal="center" vertical="center" textRotation="255" wrapText="1"/>
    </xf>
    <xf numFmtId="0" fontId="3" fillId="4" borderId="16" xfId="0" applyFont="1" applyFill="1" applyBorder="1" applyAlignment="1">
      <alignment horizontal="center" vertical="center" textRotation="255" wrapText="1"/>
    </xf>
    <xf numFmtId="0" fontId="7" fillId="4" borderId="21" xfId="0" applyFont="1" applyFill="1" applyBorder="1" applyAlignment="1">
      <alignment horizontal="center" vertical="center" textRotation="90" wrapText="1"/>
    </xf>
    <xf numFmtId="0" fontId="7" fillId="4" borderId="22" xfId="0" applyFont="1" applyFill="1" applyBorder="1" applyAlignment="1">
      <alignment horizontal="center" vertical="center" textRotation="90" wrapText="1"/>
    </xf>
    <xf numFmtId="0" fontId="7" fillId="4" borderId="2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F7F4-1D72-4802-B50D-B811A7E311B2}">
  <dimension ref="A1:AM42"/>
  <sheetViews>
    <sheetView tabSelected="1"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AA14" sqref="AA14"/>
    </sheetView>
  </sheetViews>
  <sheetFormatPr defaultRowHeight="14.5" x14ac:dyDescent="0.35"/>
  <cols>
    <col min="2" max="2" width="7.54296875" bestFit="1" customWidth="1"/>
    <col min="3" max="3" width="2" bestFit="1" customWidth="1"/>
    <col min="4" max="4" width="6.7265625" bestFit="1" customWidth="1"/>
    <col min="5" max="5" width="2" bestFit="1" customWidth="1"/>
    <col min="6" max="6" width="6.7265625" bestFit="1" customWidth="1"/>
    <col min="7" max="7" width="2" bestFit="1" customWidth="1"/>
    <col min="8" max="9" width="6.7265625" bestFit="1" customWidth="1"/>
    <col min="10" max="10" width="2" bestFit="1" customWidth="1"/>
    <col min="11" max="11" width="6.7265625" bestFit="1" customWidth="1"/>
    <col min="12" max="12" width="2" bestFit="1" customWidth="1"/>
    <col min="13" max="14" width="6.7265625" bestFit="1" customWidth="1"/>
    <col min="15" max="15" width="2" bestFit="1" customWidth="1"/>
    <col min="16" max="16" width="6.7265625" bestFit="1" customWidth="1"/>
    <col min="17" max="17" width="2" bestFit="1" customWidth="1"/>
    <col min="18" max="18" width="7.7265625" bestFit="1" customWidth="1"/>
    <col min="19" max="19" width="2" bestFit="1" customWidth="1"/>
    <col min="20" max="20" width="7.7265625" bestFit="1" customWidth="1"/>
    <col min="21" max="21" width="2" bestFit="1" customWidth="1"/>
    <col min="22" max="22" width="7.7265625" bestFit="1" customWidth="1"/>
    <col min="23" max="23" width="2" bestFit="1" customWidth="1"/>
    <col min="24" max="25" width="7.7265625" bestFit="1" customWidth="1"/>
    <col min="26" max="26" width="2" bestFit="1" customWidth="1"/>
    <col min="27" max="27" width="7.7265625" bestFit="1" customWidth="1"/>
    <col min="28" max="28" width="2" bestFit="1" customWidth="1"/>
    <col min="29" max="30" width="7.7265625" bestFit="1" customWidth="1"/>
    <col min="31" max="31" width="2" bestFit="1" customWidth="1"/>
    <col min="32" max="32" width="9.26953125" customWidth="1"/>
    <col min="33" max="33" width="2" bestFit="1" customWidth="1"/>
    <col min="35" max="35" width="16.1796875" bestFit="1" customWidth="1"/>
    <col min="36" max="36" width="12" bestFit="1" customWidth="1"/>
    <col min="37" max="37" width="8.453125" bestFit="1" customWidth="1"/>
    <col min="38" max="38" width="11.7265625" bestFit="1" customWidth="1"/>
    <col min="39" max="39" width="11.81640625" customWidth="1"/>
  </cols>
  <sheetData>
    <row r="1" spans="1:39" x14ac:dyDescent="0.35">
      <c r="A1" s="2" t="s">
        <v>78</v>
      </c>
    </row>
    <row r="3" spans="1:39" ht="15" thickBot="1" x14ac:dyDescent="0.4">
      <c r="B3" s="46" t="s">
        <v>79</v>
      </c>
      <c r="AF3" s="46" t="s">
        <v>80</v>
      </c>
    </row>
    <row r="4" spans="1:39" ht="15" thickBot="1" x14ac:dyDescent="0.4">
      <c r="A4" s="10"/>
      <c r="B4" s="19" t="s">
        <v>0</v>
      </c>
      <c r="C4" s="20" t="s">
        <v>18</v>
      </c>
      <c r="D4" s="19" t="s">
        <v>1</v>
      </c>
      <c r="E4" s="20" t="s">
        <v>18</v>
      </c>
      <c r="F4" s="19" t="s">
        <v>2</v>
      </c>
      <c r="G4" s="20" t="s">
        <v>18</v>
      </c>
      <c r="H4" s="21" t="s">
        <v>3</v>
      </c>
      <c r="I4" s="19" t="s">
        <v>4</v>
      </c>
      <c r="J4" s="20" t="s">
        <v>18</v>
      </c>
      <c r="K4" s="19" t="s">
        <v>5</v>
      </c>
      <c r="L4" s="70" t="s">
        <v>18</v>
      </c>
      <c r="M4" s="21" t="s">
        <v>6</v>
      </c>
      <c r="N4" s="19" t="s">
        <v>7</v>
      </c>
      <c r="O4" s="20" t="s">
        <v>18</v>
      </c>
      <c r="P4" s="19" t="s">
        <v>8</v>
      </c>
      <c r="Q4" s="20" t="s">
        <v>18</v>
      </c>
      <c r="R4" s="19" t="s">
        <v>9</v>
      </c>
      <c r="S4" s="20" t="s">
        <v>18</v>
      </c>
      <c r="T4" s="19" t="s">
        <v>10</v>
      </c>
      <c r="U4" s="20" t="s">
        <v>18</v>
      </c>
      <c r="V4" s="19" t="s">
        <v>11</v>
      </c>
      <c r="W4" s="20" t="s">
        <v>18</v>
      </c>
      <c r="X4" s="21" t="s">
        <v>12</v>
      </c>
      <c r="Y4" s="19" t="s">
        <v>13</v>
      </c>
      <c r="Z4" s="20" t="s">
        <v>18</v>
      </c>
      <c r="AA4" s="19" t="s">
        <v>14</v>
      </c>
      <c r="AB4" s="20" t="s">
        <v>18</v>
      </c>
      <c r="AC4" s="21" t="s">
        <v>15</v>
      </c>
      <c r="AD4" s="19" t="s">
        <v>16</v>
      </c>
      <c r="AE4" s="20" t="s">
        <v>18</v>
      </c>
      <c r="AF4" s="19" t="s">
        <v>17</v>
      </c>
      <c r="AG4" s="20" t="s">
        <v>18</v>
      </c>
      <c r="AI4" s="19" t="s">
        <v>25</v>
      </c>
      <c r="AJ4" s="27" t="s">
        <v>26</v>
      </c>
      <c r="AK4" s="27" t="s">
        <v>27</v>
      </c>
      <c r="AL4" s="20" t="s">
        <v>28</v>
      </c>
    </row>
    <row r="5" spans="1:39" ht="15" customHeight="1" x14ac:dyDescent="0.35">
      <c r="A5" s="22" t="s">
        <v>19</v>
      </c>
      <c r="B5" s="60"/>
      <c r="C5" s="53"/>
      <c r="D5" s="74">
        <v>0</v>
      </c>
      <c r="E5" s="53">
        <v>0</v>
      </c>
      <c r="F5" s="74">
        <v>0</v>
      </c>
      <c r="G5" s="53">
        <v>0</v>
      </c>
      <c r="H5" s="78" t="s">
        <v>77</v>
      </c>
      <c r="I5" s="60"/>
      <c r="J5" s="53"/>
      <c r="K5" s="74">
        <v>0</v>
      </c>
      <c r="L5" s="69">
        <v>0</v>
      </c>
      <c r="M5" s="78" t="s">
        <v>77</v>
      </c>
      <c r="N5" s="76">
        <v>279</v>
      </c>
      <c r="O5" s="53">
        <v>3</v>
      </c>
      <c r="P5" s="76">
        <v>361</v>
      </c>
      <c r="Q5" s="53">
        <v>3</v>
      </c>
      <c r="R5" s="60"/>
      <c r="S5" s="53"/>
      <c r="T5" s="74">
        <v>0</v>
      </c>
      <c r="U5" s="53">
        <v>0</v>
      </c>
      <c r="V5" s="74">
        <v>0</v>
      </c>
      <c r="W5" s="53">
        <v>0</v>
      </c>
      <c r="X5" s="78" t="s">
        <v>77</v>
      </c>
      <c r="Y5" s="60"/>
      <c r="Z5" s="53"/>
      <c r="AA5" s="76">
        <v>253</v>
      </c>
      <c r="AB5" s="53">
        <v>1</v>
      </c>
      <c r="AC5" s="78" t="s">
        <v>77</v>
      </c>
      <c r="AD5" s="74">
        <v>0</v>
      </c>
      <c r="AE5" s="53">
        <v>0</v>
      </c>
      <c r="AF5" s="74">
        <v>0</v>
      </c>
      <c r="AG5" s="53">
        <v>0</v>
      </c>
      <c r="AI5" s="17">
        <f>SUM(C5,E5,G5,J5,L5,O5,Q5,S5,U5,W5,Z5,AB5,AE5,AG5)</f>
        <v>7</v>
      </c>
      <c r="AJ5" s="26">
        <f t="shared" ref="AJ5:AJ10" si="0">SUM(B5,D5,F5,I5,K5,N5,P5,R5,T5,V5,Y5,AA5,AD5,AF5,)</f>
        <v>893</v>
      </c>
      <c r="AK5" s="26">
        <v>6</v>
      </c>
      <c r="AL5" s="18">
        <v>10</v>
      </c>
      <c r="AM5" s="63"/>
    </row>
    <row r="6" spans="1:39" x14ac:dyDescent="0.35">
      <c r="A6" s="23" t="s">
        <v>20</v>
      </c>
      <c r="B6" s="71">
        <v>301</v>
      </c>
      <c r="C6" s="55">
        <v>3</v>
      </c>
      <c r="D6" s="72">
        <v>0</v>
      </c>
      <c r="E6" s="55">
        <v>0</v>
      </c>
      <c r="F6" s="61"/>
      <c r="G6" s="55"/>
      <c r="H6" s="79"/>
      <c r="I6" s="72">
        <v>0</v>
      </c>
      <c r="J6" s="55">
        <v>0</v>
      </c>
      <c r="K6" s="71">
        <v>294</v>
      </c>
      <c r="L6" s="67">
        <v>3</v>
      </c>
      <c r="M6" s="79"/>
      <c r="N6" s="61"/>
      <c r="O6" s="55"/>
      <c r="P6" s="71">
        <v>205</v>
      </c>
      <c r="Q6" s="55">
        <v>3</v>
      </c>
      <c r="R6" s="71">
        <v>255</v>
      </c>
      <c r="S6" s="55">
        <v>3</v>
      </c>
      <c r="T6" s="71">
        <v>306</v>
      </c>
      <c r="U6" s="55">
        <v>3</v>
      </c>
      <c r="V6" s="61"/>
      <c r="W6" s="55"/>
      <c r="X6" s="79"/>
      <c r="Y6" s="72">
        <v>0</v>
      </c>
      <c r="Z6" s="55">
        <v>0</v>
      </c>
      <c r="AA6" s="72">
        <v>0</v>
      </c>
      <c r="AB6" s="55">
        <v>0</v>
      </c>
      <c r="AC6" s="79"/>
      <c r="AD6" s="61"/>
      <c r="AE6" s="55"/>
      <c r="AF6" s="71">
        <v>336</v>
      </c>
      <c r="AG6" s="55">
        <v>3</v>
      </c>
      <c r="AI6" s="13">
        <f t="shared" ref="AI6:AI10" si="1">SUM(C6,E6,G6,J6,L6,O6,Q6,S6,U6,W6,Z6,AB6,AE6,AG6)</f>
        <v>18</v>
      </c>
      <c r="AJ6" s="11">
        <f t="shared" si="0"/>
        <v>1697</v>
      </c>
      <c r="AK6" s="11">
        <v>2</v>
      </c>
      <c r="AL6" s="14">
        <v>10</v>
      </c>
    </row>
    <row r="7" spans="1:39" x14ac:dyDescent="0.35">
      <c r="A7" s="23" t="s">
        <v>21</v>
      </c>
      <c r="B7" s="72">
        <v>0</v>
      </c>
      <c r="C7" s="55">
        <v>0</v>
      </c>
      <c r="D7" s="71">
        <v>336</v>
      </c>
      <c r="E7" s="55">
        <v>3</v>
      </c>
      <c r="F7" s="61"/>
      <c r="G7" s="55"/>
      <c r="H7" s="79"/>
      <c r="I7" s="72">
        <v>0</v>
      </c>
      <c r="J7" s="55">
        <v>0</v>
      </c>
      <c r="K7" s="71">
        <v>272</v>
      </c>
      <c r="L7" s="67">
        <v>3</v>
      </c>
      <c r="M7" s="79"/>
      <c r="N7" s="61"/>
      <c r="O7" s="55"/>
      <c r="P7" s="72">
        <v>0</v>
      </c>
      <c r="Q7" s="55">
        <v>0</v>
      </c>
      <c r="R7" s="72">
        <v>0</v>
      </c>
      <c r="S7" s="55">
        <v>0</v>
      </c>
      <c r="T7" s="72">
        <v>0</v>
      </c>
      <c r="U7" s="55">
        <v>0</v>
      </c>
      <c r="V7" s="61"/>
      <c r="W7" s="55"/>
      <c r="X7" s="79"/>
      <c r="Y7" s="72">
        <v>0</v>
      </c>
      <c r="Z7" s="55">
        <v>0</v>
      </c>
      <c r="AA7" s="71">
        <v>399</v>
      </c>
      <c r="AB7" s="55">
        <v>3</v>
      </c>
      <c r="AC7" s="79"/>
      <c r="AD7" s="61"/>
      <c r="AE7" s="55"/>
      <c r="AF7" s="72">
        <v>0</v>
      </c>
      <c r="AG7" s="55">
        <v>0</v>
      </c>
      <c r="AI7" s="13">
        <f t="shared" si="1"/>
        <v>9</v>
      </c>
      <c r="AJ7" s="11">
        <f t="shared" si="0"/>
        <v>1007</v>
      </c>
      <c r="AK7" s="11">
        <v>5</v>
      </c>
      <c r="AL7" s="14">
        <v>10</v>
      </c>
    </row>
    <row r="8" spans="1:39" x14ac:dyDescent="0.35">
      <c r="A8" s="23" t="s">
        <v>22</v>
      </c>
      <c r="B8" s="61"/>
      <c r="C8" s="55"/>
      <c r="D8" s="72">
        <v>0</v>
      </c>
      <c r="E8" s="55">
        <v>0</v>
      </c>
      <c r="F8" s="72">
        <v>0</v>
      </c>
      <c r="G8" s="55">
        <v>0</v>
      </c>
      <c r="H8" s="79"/>
      <c r="I8" s="61"/>
      <c r="J8" s="55"/>
      <c r="K8" s="72">
        <v>0</v>
      </c>
      <c r="L8" s="67">
        <v>0</v>
      </c>
      <c r="M8" s="79"/>
      <c r="N8" s="71">
        <v>284</v>
      </c>
      <c r="O8" s="55">
        <v>3</v>
      </c>
      <c r="P8" s="71">
        <v>200</v>
      </c>
      <c r="Q8" s="55">
        <v>1</v>
      </c>
      <c r="R8" s="61"/>
      <c r="S8" s="55"/>
      <c r="T8" s="71">
        <v>498</v>
      </c>
      <c r="U8" s="55">
        <v>3</v>
      </c>
      <c r="V8" s="72">
        <v>0</v>
      </c>
      <c r="W8" s="55">
        <v>0</v>
      </c>
      <c r="X8" s="79"/>
      <c r="Y8" s="61"/>
      <c r="Z8" s="55"/>
      <c r="AA8" s="72">
        <v>0</v>
      </c>
      <c r="AB8" s="55">
        <v>0</v>
      </c>
      <c r="AC8" s="79"/>
      <c r="AD8" s="71">
        <v>202</v>
      </c>
      <c r="AE8" s="55">
        <v>3</v>
      </c>
      <c r="AF8" s="71">
        <v>480</v>
      </c>
      <c r="AG8" s="55">
        <v>3</v>
      </c>
      <c r="AI8" s="54">
        <f t="shared" si="1"/>
        <v>13</v>
      </c>
      <c r="AJ8" s="59">
        <f t="shared" si="0"/>
        <v>1664</v>
      </c>
      <c r="AK8" s="59">
        <v>3</v>
      </c>
      <c r="AL8" s="55">
        <v>10</v>
      </c>
    </row>
    <row r="9" spans="1:39" x14ac:dyDescent="0.35">
      <c r="A9" s="23" t="s">
        <v>23</v>
      </c>
      <c r="B9" s="72">
        <v>0</v>
      </c>
      <c r="C9" s="55">
        <v>0</v>
      </c>
      <c r="D9" s="61"/>
      <c r="E9" s="55"/>
      <c r="F9" s="71">
        <v>214</v>
      </c>
      <c r="G9" s="55">
        <v>3</v>
      </c>
      <c r="H9" s="79"/>
      <c r="I9" s="71">
        <v>284</v>
      </c>
      <c r="J9" s="55">
        <v>3</v>
      </c>
      <c r="K9" s="61"/>
      <c r="L9" s="67"/>
      <c r="M9" s="79"/>
      <c r="N9" s="72">
        <v>0</v>
      </c>
      <c r="O9" s="55">
        <v>0</v>
      </c>
      <c r="P9" s="71">
        <v>206</v>
      </c>
      <c r="Q9" s="55">
        <v>3</v>
      </c>
      <c r="R9" s="72">
        <v>0</v>
      </c>
      <c r="S9" s="55">
        <v>0</v>
      </c>
      <c r="T9" s="61"/>
      <c r="U9" s="55"/>
      <c r="V9" s="71">
        <v>305</v>
      </c>
      <c r="W9" s="55">
        <v>3</v>
      </c>
      <c r="X9" s="79"/>
      <c r="Y9" s="71">
        <v>280</v>
      </c>
      <c r="Z9" s="55">
        <v>3</v>
      </c>
      <c r="AA9" s="61"/>
      <c r="AB9" s="55"/>
      <c r="AC9" s="79"/>
      <c r="AD9" s="71">
        <v>200</v>
      </c>
      <c r="AE9" s="55">
        <v>3</v>
      </c>
      <c r="AF9" s="71">
        <v>295</v>
      </c>
      <c r="AG9" s="55">
        <v>3</v>
      </c>
      <c r="AI9" s="13">
        <f t="shared" si="1"/>
        <v>21</v>
      </c>
      <c r="AJ9" s="11">
        <f t="shared" si="0"/>
        <v>1784</v>
      </c>
      <c r="AK9" s="11">
        <v>1</v>
      </c>
      <c r="AL9" s="14">
        <v>10</v>
      </c>
      <c r="AM9" s="77" t="s">
        <v>82</v>
      </c>
    </row>
    <row r="10" spans="1:39" ht="15" thickBot="1" x14ac:dyDescent="0.4">
      <c r="A10" s="24" t="s">
        <v>24</v>
      </c>
      <c r="B10" s="73">
        <v>0</v>
      </c>
      <c r="C10" s="56">
        <v>0</v>
      </c>
      <c r="D10" s="62"/>
      <c r="E10" s="56"/>
      <c r="F10" s="75">
        <v>403</v>
      </c>
      <c r="G10" s="56">
        <v>3</v>
      </c>
      <c r="H10" s="80"/>
      <c r="I10" s="75">
        <v>210</v>
      </c>
      <c r="J10" s="56">
        <v>3</v>
      </c>
      <c r="K10" s="62"/>
      <c r="L10" s="68"/>
      <c r="M10" s="80"/>
      <c r="N10" s="75">
        <v>240</v>
      </c>
      <c r="O10" s="56">
        <v>1</v>
      </c>
      <c r="P10" s="73">
        <v>0</v>
      </c>
      <c r="Q10" s="56">
        <v>0</v>
      </c>
      <c r="R10" s="75">
        <v>280</v>
      </c>
      <c r="S10" s="56">
        <v>3</v>
      </c>
      <c r="T10" s="62"/>
      <c r="U10" s="56"/>
      <c r="V10" s="73">
        <v>0</v>
      </c>
      <c r="W10" s="56">
        <v>0</v>
      </c>
      <c r="X10" s="80"/>
      <c r="Y10" s="73">
        <v>0</v>
      </c>
      <c r="Z10" s="56">
        <v>0</v>
      </c>
      <c r="AA10" s="62"/>
      <c r="AB10" s="56"/>
      <c r="AC10" s="80"/>
      <c r="AD10" s="73">
        <v>0</v>
      </c>
      <c r="AE10" s="56">
        <v>0</v>
      </c>
      <c r="AF10" s="73">
        <v>0</v>
      </c>
      <c r="AG10" s="56">
        <v>0</v>
      </c>
      <c r="AI10" s="15">
        <f t="shared" si="1"/>
        <v>10</v>
      </c>
      <c r="AJ10" s="25">
        <f t="shared" si="0"/>
        <v>1133</v>
      </c>
      <c r="AK10" s="25">
        <v>4</v>
      </c>
      <c r="AL10" s="16">
        <v>10</v>
      </c>
    </row>
    <row r="11" spans="1:39" x14ac:dyDescent="0.35">
      <c r="AI11" s="10"/>
      <c r="AJ11" s="10"/>
      <c r="AK11" s="10"/>
      <c r="AL11" s="10"/>
    </row>
    <row r="12" spans="1:39" x14ac:dyDescent="0.35">
      <c r="AI12" s="10"/>
      <c r="AJ12" s="10"/>
      <c r="AK12" s="10"/>
      <c r="AL12" s="10"/>
    </row>
    <row r="13" spans="1:39" x14ac:dyDescent="0.35">
      <c r="A13" s="3" t="s">
        <v>29</v>
      </c>
      <c r="B13" s="4"/>
      <c r="C13" s="4"/>
      <c r="D13" s="4"/>
      <c r="E13" s="4"/>
      <c r="F13" s="4"/>
      <c r="G13" s="4"/>
      <c r="AI13" s="8" t="s">
        <v>55</v>
      </c>
      <c r="AJ13" s="12">
        <v>7200</v>
      </c>
      <c r="AK13" s="10"/>
      <c r="AL13" s="10"/>
    </row>
    <row r="14" spans="1:39" x14ac:dyDescent="0.35">
      <c r="A14" s="4" t="s">
        <v>30</v>
      </c>
      <c r="B14" s="4"/>
      <c r="C14" s="4"/>
      <c r="D14" s="4"/>
      <c r="E14" s="4"/>
      <c r="F14" s="4"/>
      <c r="G14" s="4"/>
      <c r="AI14" s="8" t="s">
        <v>56</v>
      </c>
      <c r="AJ14" s="12">
        <f>SUM(AJ5:AJ10)</f>
        <v>8178</v>
      </c>
      <c r="AK14" s="10"/>
      <c r="AL14" s="10"/>
    </row>
    <row r="15" spans="1:39" x14ac:dyDescent="0.35">
      <c r="A15" s="4" t="s">
        <v>31</v>
      </c>
      <c r="B15" s="4"/>
      <c r="C15" s="4"/>
      <c r="D15" s="4"/>
      <c r="E15" s="4"/>
      <c r="F15" s="4"/>
      <c r="G15" s="4"/>
      <c r="AI15" s="8" t="s">
        <v>57</v>
      </c>
      <c r="AJ15" s="50">
        <f>AJ14/AJ13*100</f>
        <v>113.58333333333333</v>
      </c>
      <c r="AK15" s="10"/>
      <c r="AL15" s="10"/>
    </row>
    <row r="16" spans="1:39" x14ac:dyDescent="0.35">
      <c r="A16" s="4" t="s">
        <v>32</v>
      </c>
      <c r="B16" s="4"/>
      <c r="C16" s="4"/>
      <c r="D16" s="4"/>
      <c r="E16" s="4"/>
      <c r="F16" s="4"/>
      <c r="G16" s="4"/>
      <c r="AI16" s="8"/>
      <c r="AJ16" s="10"/>
      <c r="AK16" s="10"/>
      <c r="AL16" s="10"/>
    </row>
    <row r="17" spans="1:38" x14ac:dyDescent="0.35">
      <c r="A17" s="4"/>
      <c r="B17" s="4"/>
      <c r="C17" s="4"/>
      <c r="D17" s="4"/>
      <c r="E17" s="4"/>
      <c r="F17" s="4"/>
      <c r="G17" s="4"/>
      <c r="AI17" s="8" t="s">
        <v>58</v>
      </c>
      <c r="AJ17" s="10"/>
      <c r="AK17" s="10"/>
      <c r="AL17" s="10"/>
    </row>
    <row r="18" spans="1:38" x14ac:dyDescent="0.35">
      <c r="A18" s="3" t="s">
        <v>33</v>
      </c>
      <c r="B18" s="4"/>
      <c r="C18" s="4"/>
      <c r="D18" s="4"/>
      <c r="E18" s="4"/>
      <c r="F18" s="4"/>
      <c r="G18" s="4"/>
      <c r="AI18" s="8" t="s">
        <v>59</v>
      </c>
      <c r="AJ18" s="12">
        <f>SUM('The New Odds'!W5:W10)*0.4</f>
        <v>240</v>
      </c>
      <c r="AK18" s="10"/>
      <c r="AL18" s="10"/>
    </row>
    <row r="19" spans="1:38" x14ac:dyDescent="0.35">
      <c r="A19" s="4" t="s">
        <v>34</v>
      </c>
      <c r="B19" s="4"/>
      <c r="C19" s="4"/>
      <c r="D19" s="4"/>
      <c r="E19" s="4"/>
      <c r="F19" s="4"/>
      <c r="G19" s="4"/>
    </row>
    <row r="20" spans="1:38" x14ac:dyDescent="0.35">
      <c r="A20" s="4" t="s">
        <v>35</v>
      </c>
      <c r="B20" s="4"/>
      <c r="C20" s="4"/>
      <c r="D20" s="4"/>
      <c r="E20" s="4"/>
      <c r="F20" s="4"/>
      <c r="G20" s="4"/>
    </row>
    <row r="21" spans="1:38" x14ac:dyDescent="0.35">
      <c r="A21" s="4" t="s">
        <v>36</v>
      </c>
      <c r="B21" s="4"/>
      <c r="C21" s="4"/>
      <c r="D21" s="4"/>
      <c r="E21" s="4"/>
      <c r="F21" s="4"/>
      <c r="G21" s="4"/>
    </row>
    <row r="22" spans="1:38" x14ac:dyDescent="0.35">
      <c r="A22" s="4" t="s">
        <v>37</v>
      </c>
      <c r="B22" s="4"/>
      <c r="C22" s="4"/>
      <c r="D22" s="4"/>
      <c r="E22" s="4"/>
      <c r="F22" s="4"/>
      <c r="G22" s="4"/>
    </row>
    <row r="23" spans="1:38" x14ac:dyDescent="0.35">
      <c r="A23" s="4" t="s">
        <v>38</v>
      </c>
      <c r="B23" s="4"/>
      <c r="C23" s="4"/>
      <c r="D23" s="4"/>
      <c r="E23" s="4"/>
      <c r="F23" s="4"/>
      <c r="G23" s="4"/>
    </row>
    <row r="24" spans="1:38" x14ac:dyDescent="0.35">
      <c r="A24" s="4" t="s">
        <v>39</v>
      </c>
      <c r="B24" s="4"/>
      <c r="C24" s="4"/>
      <c r="D24" s="4"/>
      <c r="E24" s="4"/>
      <c r="F24" s="4"/>
      <c r="G24" s="4"/>
    </row>
    <row r="25" spans="1:38" x14ac:dyDescent="0.35">
      <c r="A25" s="4" t="s">
        <v>40</v>
      </c>
      <c r="B25" s="4"/>
      <c r="C25" s="4"/>
      <c r="D25" s="4"/>
      <c r="E25" s="4"/>
      <c r="F25" s="4"/>
      <c r="G25" s="4"/>
    </row>
    <row r="26" spans="1:38" x14ac:dyDescent="0.35">
      <c r="A26" s="4" t="s">
        <v>41</v>
      </c>
      <c r="B26" s="4"/>
      <c r="C26" s="4"/>
      <c r="D26" s="4"/>
      <c r="E26" s="4"/>
      <c r="F26" s="4"/>
      <c r="G26" s="4"/>
    </row>
    <row r="27" spans="1:38" x14ac:dyDescent="0.35">
      <c r="A27" s="4" t="s">
        <v>42</v>
      </c>
      <c r="B27" s="4"/>
      <c r="C27" s="4"/>
      <c r="D27" s="4"/>
      <c r="E27" s="4"/>
      <c r="F27" s="4"/>
      <c r="G27" s="4"/>
    </row>
    <row r="28" spans="1:38" x14ac:dyDescent="0.35">
      <c r="A28" s="4"/>
      <c r="B28" s="4"/>
      <c r="C28" s="4"/>
      <c r="D28" s="4"/>
      <c r="E28" s="4"/>
      <c r="F28" s="4"/>
      <c r="G28" s="4"/>
    </row>
    <row r="29" spans="1:38" x14ac:dyDescent="0.35">
      <c r="A29" s="3" t="s">
        <v>43</v>
      </c>
      <c r="B29" s="4"/>
      <c r="C29" s="4"/>
      <c r="D29" s="4"/>
      <c r="E29" s="4"/>
      <c r="F29" s="4"/>
      <c r="G29" s="4"/>
    </row>
    <row r="30" spans="1:38" x14ac:dyDescent="0.35">
      <c r="A30" s="4" t="s">
        <v>44</v>
      </c>
      <c r="B30" s="4"/>
      <c r="C30" s="4"/>
      <c r="D30" s="4"/>
      <c r="E30" s="4"/>
      <c r="F30" s="4"/>
      <c r="G30" s="4"/>
    </row>
    <row r="31" spans="1:38" x14ac:dyDescent="0.35">
      <c r="A31" s="4" t="s">
        <v>45</v>
      </c>
      <c r="B31" s="4"/>
      <c r="C31" s="4"/>
      <c r="D31" s="4"/>
      <c r="E31" s="4"/>
      <c r="F31" s="4"/>
      <c r="G31" s="4"/>
    </row>
    <row r="32" spans="1:38" x14ac:dyDescent="0.35">
      <c r="A32" s="4" t="s">
        <v>46</v>
      </c>
      <c r="B32" s="4"/>
      <c r="C32" s="4"/>
      <c r="D32" s="4"/>
      <c r="E32" s="4"/>
      <c r="F32" s="4"/>
      <c r="G32" s="4"/>
    </row>
    <row r="33" spans="1:7" x14ac:dyDescent="0.35">
      <c r="A33" s="4" t="s">
        <v>47</v>
      </c>
      <c r="B33" s="4"/>
      <c r="C33" s="4"/>
      <c r="D33" s="4"/>
      <c r="E33" s="4"/>
      <c r="F33" s="4"/>
      <c r="G33" s="4"/>
    </row>
    <row r="34" spans="1:7" x14ac:dyDescent="0.35">
      <c r="A34" s="4" t="s">
        <v>48</v>
      </c>
      <c r="B34" s="4"/>
      <c r="C34" s="4"/>
      <c r="D34" s="4"/>
      <c r="E34" s="4"/>
      <c r="F34" s="4"/>
      <c r="G34" s="4"/>
    </row>
    <row r="35" spans="1:7" x14ac:dyDescent="0.35">
      <c r="A35" s="4" t="s">
        <v>49</v>
      </c>
      <c r="B35" s="4"/>
      <c r="C35" s="4"/>
      <c r="D35" s="4"/>
      <c r="E35" s="4"/>
      <c r="F35" s="4"/>
      <c r="G35" s="4"/>
    </row>
    <row r="36" spans="1:7" x14ac:dyDescent="0.35">
      <c r="A36" s="4" t="s">
        <v>50</v>
      </c>
      <c r="B36" s="4"/>
      <c r="C36" s="4"/>
      <c r="D36" s="4"/>
      <c r="E36" s="4"/>
      <c r="F36" s="4"/>
      <c r="G36" s="4"/>
    </row>
    <row r="37" spans="1:7" x14ac:dyDescent="0.35">
      <c r="A37" s="4"/>
      <c r="B37" s="4"/>
      <c r="C37" s="4"/>
      <c r="D37" s="4"/>
      <c r="E37" s="4"/>
      <c r="F37" s="4"/>
      <c r="G37" s="4"/>
    </row>
    <row r="38" spans="1:7" x14ac:dyDescent="0.35">
      <c r="A38" s="3" t="s">
        <v>51</v>
      </c>
      <c r="B38" s="4"/>
      <c r="C38" s="4"/>
      <c r="D38" s="4"/>
      <c r="E38" s="4"/>
      <c r="F38" s="4"/>
      <c r="G38" s="4"/>
    </row>
    <row r="39" spans="1:7" x14ac:dyDescent="0.35">
      <c r="A39" s="4" t="s">
        <v>52</v>
      </c>
      <c r="B39" s="4"/>
      <c r="C39" s="4"/>
      <c r="D39" s="4"/>
      <c r="E39" s="4"/>
      <c r="F39" s="4"/>
      <c r="G39" s="4"/>
    </row>
    <row r="40" spans="1:7" x14ac:dyDescent="0.35">
      <c r="A40" s="4"/>
      <c r="B40" s="4"/>
      <c r="C40" s="4"/>
      <c r="D40" s="4"/>
      <c r="E40" s="4"/>
      <c r="F40" s="4"/>
      <c r="G40" s="4"/>
    </row>
    <row r="41" spans="1:7" x14ac:dyDescent="0.35">
      <c r="A41" s="4" t="s">
        <v>53</v>
      </c>
      <c r="B41" s="5"/>
      <c r="C41" s="5"/>
      <c r="D41" s="5"/>
      <c r="E41" s="5"/>
      <c r="F41" s="5"/>
      <c r="G41" s="5"/>
    </row>
    <row r="42" spans="1:7" x14ac:dyDescent="0.35">
      <c r="A42" s="4" t="s">
        <v>54</v>
      </c>
      <c r="B42" s="6"/>
      <c r="C42" s="6"/>
      <c r="D42" s="6"/>
      <c r="E42" s="6"/>
      <c r="F42" s="6"/>
      <c r="G42" s="6"/>
    </row>
  </sheetData>
  <mergeCells count="4">
    <mergeCell ref="H5:H10"/>
    <mergeCell ref="M5:M10"/>
    <mergeCell ref="X5:X10"/>
    <mergeCell ref="AC5:AC10"/>
  </mergeCells>
  <conditionalFormatting sqref="AJ15">
    <cfRule type="cellIs" dxfId="3" priority="1" operator="lessThan">
      <formula>100</formula>
    </cfRule>
    <cfRule type="cellIs" dxfId="2" priority="2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3025-EC21-4D50-9C16-103C5A0D6705}">
  <dimension ref="A1:X30"/>
  <sheetViews>
    <sheetView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W5" sqref="W5:W10"/>
    </sheetView>
  </sheetViews>
  <sheetFormatPr defaultRowHeight="14.5" x14ac:dyDescent="0.35"/>
  <cols>
    <col min="6" max="6" width="9.1796875" customWidth="1"/>
    <col min="21" max="21" width="15.7265625" bestFit="1" customWidth="1"/>
    <col min="23" max="23" width="13.54296875" bestFit="1" customWidth="1"/>
    <col min="24" max="24" width="8.453125" bestFit="1" customWidth="1"/>
  </cols>
  <sheetData>
    <row r="1" spans="1:24" x14ac:dyDescent="0.35">
      <c r="A1" s="2" t="s">
        <v>81</v>
      </c>
    </row>
    <row r="3" spans="1:24" ht="15" thickBot="1" x14ac:dyDescent="0.4">
      <c r="B3" s="46" t="s">
        <v>79</v>
      </c>
      <c r="S3" s="46" t="s">
        <v>80</v>
      </c>
    </row>
    <row r="4" spans="1:24" ht="15" thickBot="1" x14ac:dyDescent="0.4">
      <c r="B4" s="28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16</v>
      </c>
      <c r="S4" s="30" t="s">
        <v>17</v>
      </c>
      <c r="U4" s="28" t="s">
        <v>68</v>
      </c>
      <c r="V4" s="29" t="s">
        <v>27</v>
      </c>
      <c r="W4" s="30" t="s">
        <v>61</v>
      </c>
    </row>
    <row r="5" spans="1:24" ht="15" customHeight="1" x14ac:dyDescent="0.35">
      <c r="A5" s="31" t="s">
        <v>19</v>
      </c>
      <c r="B5" s="34"/>
      <c r="C5" s="35"/>
      <c r="D5" s="81" t="s">
        <v>67</v>
      </c>
      <c r="E5" s="66">
        <v>0</v>
      </c>
      <c r="F5" s="51"/>
      <c r="G5" s="81" t="s">
        <v>67</v>
      </c>
      <c r="H5" s="35"/>
      <c r="I5" s="35"/>
      <c r="J5" s="81" t="s">
        <v>67</v>
      </c>
      <c r="K5" s="35"/>
      <c r="L5" s="35"/>
      <c r="M5" s="81" t="s">
        <v>67</v>
      </c>
      <c r="N5" s="36">
        <v>355</v>
      </c>
      <c r="O5" s="35"/>
      <c r="P5" s="81" t="s">
        <v>67</v>
      </c>
      <c r="Q5" s="35"/>
      <c r="R5" s="35"/>
      <c r="S5" s="81" t="s">
        <v>67</v>
      </c>
      <c r="U5" s="57">
        <f t="shared" ref="U5:U10" si="0">SUM(B5:S5)</f>
        <v>355</v>
      </c>
      <c r="V5" s="51">
        <v>5</v>
      </c>
      <c r="W5" s="58">
        <v>100</v>
      </c>
    </row>
    <row r="6" spans="1:24" x14ac:dyDescent="0.35">
      <c r="A6" s="32" t="s">
        <v>20</v>
      </c>
      <c r="B6" s="37"/>
      <c r="C6" s="9">
        <v>0</v>
      </c>
      <c r="D6" s="82"/>
      <c r="E6" s="1"/>
      <c r="F6" s="52"/>
      <c r="G6" s="82"/>
      <c r="H6" s="1"/>
      <c r="I6" s="52"/>
      <c r="J6" s="82"/>
      <c r="K6" s="52"/>
      <c r="L6" s="9">
        <v>0</v>
      </c>
      <c r="M6" s="82"/>
      <c r="N6" s="52"/>
      <c r="O6" s="52"/>
      <c r="P6" s="82"/>
      <c r="Q6" s="1"/>
      <c r="R6" s="1"/>
      <c r="S6" s="82"/>
      <c r="U6" s="44">
        <f t="shared" si="0"/>
        <v>0</v>
      </c>
      <c r="V6" s="1">
        <v>6</v>
      </c>
      <c r="W6" s="38">
        <v>200</v>
      </c>
    </row>
    <row r="7" spans="1:24" x14ac:dyDescent="0.35">
      <c r="A7" s="32" t="s">
        <v>21</v>
      </c>
      <c r="B7" s="39">
        <v>0</v>
      </c>
      <c r="C7" s="1"/>
      <c r="D7" s="82"/>
      <c r="E7" s="1"/>
      <c r="F7" s="1"/>
      <c r="G7" s="82"/>
      <c r="H7" s="52"/>
      <c r="I7" s="1"/>
      <c r="J7" s="82"/>
      <c r="K7" s="9">
        <v>669</v>
      </c>
      <c r="L7" s="52"/>
      <c r="M7" s="82"/>
      <c r="N7" s="52"/>
      <c r="O7" s="52"/>
      <c r="P7" s="82"/>
      <c r="Q7" s="52"/>
      <c r="R7" s="52"/>
      <c r="S7" s="82"/>
      <c r="U7" s="44">
        <f t="shared" si="0"/>
        <v>669</v>
      </c>
      <c r="V7" s="1">
        <v>2</v>
      </c>
      <c r="W7" s="38">
        <v>100</v>
      </c>
      <c r="X7" s="63"/>
    </row>
    <row r="8" spans="1:24" x14ac:dyDescent="0.35">
      <c r="A8" s="32" t="s">
        <v>22</v>
      </c>
      <c r="B8" s="37"/>
      <c r="C8" s="1"/>
      <c r="D8" s="82"/>
      <c r="E8" s="1"/>
      <c r="F8" s="1"/>
      <c r="G8" s="82"/>
      <c r="H8" s="52"/>
      <c r="I8" s="9">
        <v>630</v>
      </c>
      <c r="J8" s="82"/>
      <c r="K8" s="52"/>
      <c r="L8" s="52"/>
      <c r="M8" s="82"/>
      <c r="N8" s="1"/>
      <c r="O8" s="1"/>
      <c r="P8" s="82"/>
      <c r="Q8" s="52"/>
      <c r="R8" s="9">
        <v>0</v>
      </c>
      <c r="S8" s="82"/>
      <c r="U8" s="44">
        <f t="shared" si="0"/>
        <v>630</v>
      </c>
      <c r="V8" s="1">
        <v>3</v>
      </c>
      <c r="W8" s="38">
        <v>100</v>
      </c>
    </row>
    <row r="9" spans="1:24" x14ac:dyDescent="0.35">
      <c r="A9" s="32" t="s">
        <v>23</v>
      </c>
      <c r="B9" s="37"/>
      <c r="C9" s="1"/>
      <c r="D9" s="82"/>
      <c r="E9" s="1"/>
      <c r="F9" s="52"/>
      <c r="G9" s="82"/>
      <c r="H9" s="9">
        <v>477</v>
      </c>
      <c r="I9" s="1"/>
      <c r="J9" s="82"/>
      <c r="K9" s="52"/>
      <c r="L9" s="52"/>
      <c r="M9" s="82"/>
      <c r="N9" s="1"/>
      <c r="O9" s="1"/>
      <c r="P9" s="82"/>
      <c r="Q9" s="9">
        <v>786</v>
      </c>
      <c r="R9" s="52"/>
      <c r="S9" s="82"/>
      <c r="U9" s="44">
        <f t="shared" si="0"/>
        <v>1263</v>
      </c>
      <c r="V9" s="1">
        <v>1</v>
      </c>
      <c r="W9" s="38">
        <v>0</v>
      </c>
      <c r="X9" s="77" t="s">
        <v>82</v>
      </c>
    </row>
    <row r="10" spans="1:24" ht="15" thickBot="1" x14ac:dyDescent="0.4">
      <c r="A10" s="33" t="s">
        <v>24</v>
      </c>
      <c r="B10" s="40"/>
      <c r="C10" s="41"/>
      <c r="D10" s="83"/>
      <c r="E10" s="65"/>
      <c r="F10" s="42">
        <v>0</v>
      </c>
      <c r="G10" s="83"/>
      <c r="H10" s="41"/>
      <c r="I10" s="41"/>
      <c r="J10" s="83"/>
      <c r="K10" s="65"/>
      <c r="L10" s="65"/>
      <c r="M10" s="83"/>
      <c r="N10" s="41"/>
      <c r="O10" s="42">
        <v>525</v>
      </c>
      <c r="P10" s="83"/>
      <c r="Q10" s="65"/>
      <c r="R10" s="65"/>
      <c r="S10" s="83"/>
      <c r="U10" s="45">
        <f t="shared" si="0"/>
        <v>525</v>
      </c>
      <c r="V10" s="41">
        <v>4</v>
      </c>
      <c r="W10" s="43">
        <v>100</v>
      </c>
    </row>
    <row r="11" spans="1:24" x14ac:dyDescent="0.35">
      <c r="B11" s="48">
        <v>0</v>
      </c>
      <c r="C11" s="12">
        <v>0</v>
      </c>
      <c r="D11" s="12">
        <v>1211</v>
      </c>
      <c r="E11" s="12">
        <v>0</v>
      </c>
      <c r="F11" s="12">
        <v>0</v>
      </c>
      <c r="G11" s="12">
        <v>0</v>
      </c>
      <c r="H11" s="12">
        <v>477</v>
      </c>
      <c r="I11" s="12">
        <v>630</v>
      </c>
      <c r="J11" s="12">
        <v>236</v>
      </c>
      <c r="K11" s="12">
        <v>669</v>
      </c>
      <c r="L11" s="12">
        <v>0</v>
      </c>
      <c r="M11" s="12">
        <v>0</v>
      </c>
      <c r="N11" s="12">
        <v>355</v>
      </c>
      <c r="O11" s="12">
        <v>525</v>
      </c>
      <c r="P11" s="12">
        <v>1234</v>
      </c>
      <c r="Q11" s="12">
        <v>786</v>
      </c>
      <c r="R11" s="12">
        <v>0</v>
      </c>
      <c r="S11" s="12">
        <v>215</v>
      </c>
      <c r="U11" s="47"/>
    </row>
    <row r="13" spans="1:24" x14ac:dyDescent="0.35">
      <c r="A13" s="3" t="s">
        <v>71</v>
      </c>
      <c r="U13" s="8" t="s">
        <v>55</v>
      </c>
      <c r="V13" s="7">
        <v>4620</v>
      </c>
      <c r="W13" s="47"/>
    </row>
    <row r="14" spans="1:24" x14ac:dyDescent="0.35">
      <c r="A14" s="4" t="s">
        <v>72</v>
      </c>
      <c r="U14" s="8" t="s">
        <v>56</v>
      </c>
      <c r="V14" s="7">
        <f>SUM(B11:S11)</f>
        <v>6338</v>
      </c>
      <c r="W14" s="47"/>
    </row>
    <row r="15" spans="1:24" x14ac:dyDescent="0.35">
      <c r="A15" s="4" t="s">
        <v>62</v>
      </c>
      <c r="U15" s="8" t="s">
        <v>57</v>
      </c>
      <c r="V15" s="49">
        <f>V14/V13*100</f>
        <v>137.1861471861472</v>
      </c>
    </row>
    <row r="16" spans="1:24" x14ac:dyDescent="0.35">
      <c r="A16" s="4" t="s">
        <v>63</v>
      </c>
      <c r="U16" s="8"/>
    </row>
    <row r="17" spans="1:21" x14ac:dyDescent="0.35">
      <c r="A17" s="4" t="s">
        <v>73</v>
      </c>
      <c r="U17" s="8"/>
    </row>
    <row r="18" spans="1:21" x14ac:dyDescent="0.35">
      <c r="A18" s="4" t="s">
        <v>74</v>
      </c>
      <c r="U18" s="8"/>
    </row>
    <row r="19" spans="1:21" x14ac:dyDescent="0.35">
      <c r="A19" s="64" t="s">
        <v>64</v>
      </c>
      <c r="U19" s="8"/>
    </row>
    <row r="20" spans="1:21" x14ac:dyDescent="0.35">
      <c r="A20" s="64" t="s">
        <v>65</v>
      </c>
      <c r="U20" s="8"/>
    </row>
    <row r="21" spans="1:21" x14ac:dyDescent="0.35">
      <c r="A21" s="64" t="s">
        <v>66</v>
      </c>
      <c r="U21" s="8"/>
    </row>
    <row r="22" spans="1:21" x14ac:dyDescent="0.35">
      <c r="A22" s="4"/>
      <c r="U22" s="8"/>
    </row>
    <row r="23" spans="1:21" x14ac:dyDescent="0.35">
      <c r="A23" s="3" t="s">
        <v>60</v>
      </c>
    </row>
    <row r="24" spans="1:21" x14ac:dyDescent="0.35">
      <c r="A24" s="4" t="s">
        <v>69</v>
      </c>
    </row>
    <row r="25" spans="1:21" x14ac:dyDescent="0.35">
      <c r="A25" s="4" t="s">
        <v>70</v>
      </c>
    </row>
    <row r="26" spans="1:21" x14ac:dyDescent="0.35">
      <c r="A26" s="4" t="s">
        <v>75</v>
      </c>
    </row>
    <row r="27" spans="1:21" x14ac:dyDescent="0.35">
      <c r="A27" s="4" t="s">
        <v>76</v>
      </c>
    </row>
    <row r="28" spans="1:21" x14ac:dyDescent="0.35">
      <c r="A28" s="5"/>
    </row>
    <row r="29" spans="1:21" x14ac:dyDescent="0.35">
      <c r="A29" s="4" t="s">
        <v>53</v>
      </c>
    </row>
    <row r="30" spans="1:21" x14ac:dyDescent="0.35">
      <c r="A30" s="4" t="s">
        <v>54</v>
      </c>
    </row>
  </sheetData>
  <mergeCells count="6">
    <mergeCell ref="S5:S10"/>
    <mergeCell ref="D5:D10"/>
    <mergeCell ref="G5:G10"/>
    <mergeCell ref="J5:J10"/>
    <mergeCell ref="M5:M10"/>
    <mergeCell ref="P5:P10"/>
  </mergeCells>
  <conditionalFormatting sqref="V15">
    <cfRule type="cellIs" dxfId="1" priority="1" operator="lessThan">
      <formula>100</formula>
    </cfRule>
    <cfRule type="cellIs" dxfId="0" priority="2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287B34D2C7054FB4C58EABE75BADD6" ma:contentTypeVersion="8" ma:contentTypeDescription="Opret et nyt dokument." ma:contentTypeScope="" ma:versionID="a901a2f6823879ef4f08086888ed22e4">
  <xsd:schema xmlns:xsd="http://www.w3.org/2001/XMLSchema" xmlns:xs="http://www.w3.org/2001/XMLSchema" xmlns:p="http://schemas.microsoft.com/office/2006/metadata/properties" xmlns:ns3="faae726a-ac0c-4fb9-9ce6-2931483f16a7" targetNamespace="http://schemas.microsoft.com/office/2006/metadata/properties" ma:root="true" ma:fieldsID="cf7f2bf51031459b6e0359f127bf06f3" ns3:_="">
    <xsd:import namespace="faae726a-ac0c-4fb9-9ce6-2931483f16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e726a-ac0c-4fb9-9ce6-2931483f1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B4E173-9A7F-4879-8B6A-F24EBD347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0B55B8-14A7-4FA7-8124-4729A9AAAE9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aae726a-ac0c-4fb9-9ce6-2931483f16a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04D061-6340-4E9B-A070-3DA3595BF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e726a-ac0c-4fb9-9ce6-2931483f16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H2H</vt:lpstr>
      <vt:lpstr>The New Odds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2018-01-22T08:45:19Z</dcterms:created>
  <dcterms:modified xsi:type="dcterms:W3CDTF">2019-12-08T13:17:30Z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0x010100EB287B34D2C7054FB4C58EABE75BADD6</vt:lpwstr>
  </property>
</Properties>
</file>