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kovas-my.sharepoint.com/personal/jen_skov_dk/Documents/Privat/Tippeklub/Odds koncept/"/>
    </mc:Choice>
  </mc:AlternateContent>
  <xr:revisionPtr revIDLastSave="137" documentId="14_{831E8607-0BC9-4C46-A220-1E67419FEB0F}" xr6:coauthVersionLast="47" xr6:coauthVersionMax="47" xr10:uidLastSave="{0B6595EF-CCFD-4028-8F42-B223BD4AD195}"/>
  <bookViews>
    <workbookView xWindow="-108" yWindow="-108" windowWidth="23256" windowHeight="12576" activeTab="1" xr2:uid="{00000000-000D-0000-FFFF-FFFF00000000}"/>
  </bookViews>
  <sheets>
    <sheet name="Odds Liga" sheetId="1" r:id="rId1"/>
    <sheet name="The New Odds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10" i="1" l="1"/>
  <c r="AJ9" i="1"/>
  <c r="AJ7" i="1"/>
  <c r="AJ6" i="1"/>
  <c r="AJ17" i="1"/>
  <c r="AI6" i="1"/>
  <c r="AI7" i="1"/>
  <c r="AI8" i="1"/>
  <c r="AI9" i="1"/>
  <c r="AI10" i="1"/>
  <c r="AI5" i="1"/>
  <c r="AJ8" i="1"/>
  <c r="AJ5" i="1"/>
  <c r="U7" i="2"/>
  <c r="U8" i="2"/>
  <c r="U9" i="2"/>
  <c r="U10" i="2"/>
  <c r="U6" i="2"/>
  <c r="U5" i="2"/>
  <c r="V14" i="2"/>
  <c r="V15" i="2" s="1"/>
  <c r="AJ13" i="1" l="1"/>
  <c r="AJ14" i="1" s="1"/>
</calcChain>
</file>

<file path=xl/sharedStrings.xml><?xml version="1.0" encoding="utf-8"?>
<sst xmlns="http://schemas.openxmlformats.org/spreadsheetml/2006/main" count="134" uniqueCount="87">
  <si>
    <t>Riisi</t>
  </si>
  <si>
    <t>Formand</t>
  </si>
  <si>
    <t>Store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</si>
  <si>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</si>
  <si>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</si>
  <si>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</si>
  <si>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</si>
  <si>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</si>
  <si>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</si>
  <si>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</si>
  <si>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</si>
  <si>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</si>
  <si>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</si>
  <si>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</si>
  <si>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</si>
  <si>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</si>
  <si>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</si>
  <si>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</si>
  <si>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</si>
  <si>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</si>
  <si>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</si>
  <si>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Point</t>
  </si>
  <si>
    <t>Indspillet kr.</t>
  </si>
  <si>
    <t>Placering</t>
  </si>
  <si>
    <t>Tilbagebetaling %</t>
  </si>
  <si>
    <t>Total gevinst</t>
  </si>
  <si>
    <t>Hvordan spilles der</t>
  </si>
  <si>
    <t>Hvem vinder</t>
  </si>
  <si>
    <t>2. Vinderen af Odds Ligaen afgøres således</t>
  </si>
  <si>
    <t xml:space="preserve">   2a. Flest scorede point</t>
  </si>
  <si>
    <t xml:space="preserve">   2c. Indbyrdes opgør, målt på antal point</t>
  </si>
  <si>
    <t xml:space="preserve">   2d. Indbyrdes opgør, målt på indspillede kroner</t>
  </si>
  <si>
    <t>// Spilansvarlig</t>
  </si>
  <si>
    <t>Indskud</t>
  </si>
  <si>
    <t>Tippeklubben A/S</t>
  </si>
  <si>
    <t>1. Odds Ligaen er 1 ud af 2 odds koncepter i Tippeklubben</t>
  </si>
  <si>
    <t>3. Der spilles alle mod alle fordelt over 14 runder</t>
  </si>
  <si>
    <t>2. Der spilles to, til tider 3, dyster pr. weekend jf. ovenstående matrix. Dog afbrudt af 4 fri-weekender</t>
  </si>
  <si>
    <t>1. A1 møder A2, B1 møder B2</t>
  </si>
  <si>
    <t>3. Følgende spil accepteres:</t>
  </si>
  <si>
    <t>4. Alle gevinster tilfalder Tippeklubben</t>
  </si>
  <si>
    <t>5. Alle kampe skal, medmindre andet aftales, afvikles lørdag og/eller søndag</t>
  </si>
  <si>
    <t>7. Minimum odds for den spillede kupon er odds 2,00.</t>
  </si>
  <si>
    <t>1. En vundet dyst giver 3 point, uafgjort giver 1 point og nederlag giver 0 point. Misser begge duallanter deres væddemål, får begge 0 point</t>
  </si>
  <si>
    <t xml:space="preserve">   1a. I tilfælde af, at taberen af en dyst spiller en gevinstgivende kupon, uddeles der 1 point frem for 0 point</t>
  </si>
  <si>
    <t>Deadline</t>
  </si>
  <si>
    <t>Gevinst</t>
  </si>
  <si>
    <t xml:space="preserve">1. Deadlines skal overholdes. Indmeldes der for sent, dømmes man automatisk til taber og -1 point - uanset udfaldet af den kupon man spiller. Evt. gevinst på den spillede kupon tæller dog stadig med i gevinstregnskabet. </t>
  </si>
  <si>
    <t>P</t>
  </si>
  <si>
    <t xml:space="preserve">   2b. Total indspillede kroner</t>
  </si>
  <si>
    <t>Bødestraf kr.</t>
  </si>
  <si>
    <t>Præmieudbetaling</t>
  </si>
  <si>
    <t>1. plads kr.</t>
  </si>
  <si>
    <t>Kampe spillet</t>
  </si>
  <si>
    <t>Nyg</t>
  </si>
  <si>
    <t>Joe</t>
  </si>
  <si>
    <t>6. Det placerede væddemål skal kun indmeldes til den af Formanden udpegede person senest fredag kl. 23:00. Vedkommende offentliggøre de spillede væddemål til de øvrige medlemmer hurtigst muligt efter deadline.</t>
  </si>
  <si>
    <t>Hvad er H2H Ligaen</t>
  </si>
  <si>
    <t>2. A1 anses som "hjemmehold" og spiller for 140 kr. A2 anses som "udehold" og spiller for 100 kr.</t>
  </si>
  <si>
    <t xml:space="preserve">   3a. En singlekamp (f.eks. 140 / 100 kr på Chelsea)</t>
  </si>
  <si>
    <t xml:space="preserve">   3b. En kombination af to kampe (f.eks. 140 / 100 kr. på Chelsea og Liverpool)</t>
  </si>
  <si>
    <t>Hvad er "The New Odds"? (TNO)</t>
  </si>
  <si>
    <t>1. TNO er 1 ud af 2 odds koncepter i Tippeklubben</t>
  </si>
  <si>
    <t>2. Ét medlem spiller, på skift og hver weekend, for 300 kr. - der spilles jf. ovenstående matrix. Vedkommende markeret med "farve" spiller og betaler og der spilles for samlet 300 kr.</t>
  </si>
  <si>
    <t>3. Man bestemmer selv odds, antal kampe, lige på og/eller system osv. Man bestemmer selv ALT.</t>
  </si>
  <si>
    <t>4. AL gevinst vundet ifm. TNO tilfalder klubkassen</t>
  </si>
  <si>
    <t>5. Følgende bødesystem benyttes ifm. TNO. Bøder betalt ifm. TNO tilfalder vinderne af Tips samt H2H. Der henvises her til vedtægterne</t>
  </si>
  <si>
    <t>- Samlet gevinst 300 kr. eller mere = ingen bøde</t>
  </si>
  <si>
    <t>- Samlet gevinst 151-299 kr. = 50 kr. i bøde</t>
  </si>
  <si>
    <t>- Samlet gevinst 0-150 kr. = 100 kr. i bøde</t>
  </si>
  <si>
    <t>Hvem vinder / hvem taber</t>
  </si>
  <si>
    <t xml:space="preserve">1. Størrelsen på den samlede gevinst for en given weekend noteres i skemaet herover. </t>
  </si>
  <si>
    <r>
      <t xml:space="preserve">2. Vinder er den, som har den største gevinstsum. Taber er den, som har den laveste gevinstsum. </t>
    </r>
    <r>
      <rPr>
        <sz val="10"/>
        <color rgb="FFFF0000"/>
        <rFont val="Calibri"/>
        <family val="2"/>
        <scheme val="minor"/>
      </rPr>
      <t>Hav dog altid for øje, at det i Tippeklubben A/S handler om at få penge i kassen!</t>
    </r>
  </si>
  <si>
    <t>3. Der udbetales ingen præmier fra klubkassen til vinderen af TNO. Taberen betaler dog 150 kr. til vinderen.</t>
  </si>
  <si>
    <t>4. Bødestraffen i TNO bruges til præmieudbetaling i hhv. tips (60%) og H2H (40%). Dog kan præmieudbetaling ikke overstige 1.000 kr. - dvs. 600 kr. til vinderen af Tips og 400 kr. til vinderen af H2H.</t>
  </si>
  <si>
    <t>4/6 
170 kr., betales af kassen. Bøde 50 kr.</t>
  </si>
  <si>
    <t>Indskud (H2H)</t>
  </si>
  <si>
    <t>5. februar</t>
  </si>
  <si>
    <t>4. juni</t>
  </si>
  <si>
    <t>Palle</t>
  </si>
  <si>
    <t>H2H Efterår 2022 - Tippeklubben A/S</t>
  </si>
  <si>
    <t>A1</t>
  </si>
  <si>
    <t>A2</t>
  </si>
  <si>
    <t>6. august</t>
  </si>
  <si>
    <t>3. december</t>
  </si>
  <si>
    <t>"The New Odds" (TNO) Efterår 2022 - Tippeklubben A/S</t>
  </si>
  <si>
    <t>CHAMP 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</si>
</sst>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quotePrefix="1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2" borderId="10" xfId="0" applyFont="1" applyFill="1" applyBorder="1"/>
    <xf numFmtId="3" fontId="2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12" xfId="0" applyFon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3" fontId="2" fillId="0" borderId="18" xfId="0" applyNumberFormat="1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0" xfId="0" applyFont="1" applyFill="1" applyBorder="1"/>
    <xf numFmtId="0" fontId="1" fillId="0" borderId="0" xfId="0" applyFont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5" fillId="0" borderId="0" xfId="0" applyFont="1" applyAlignment="1">
      <alignment horizontal="center"/>
    </xf>
    <xf numFmtId="3" fontId="1" fillId="3" borderId="0" xfId="0" applyNumberFormat="1" applyFont="1" applyFill="1" applyAlignment="1">
      <alignment horizontal="center"/>
    </xf>
    <xf numFmtId="3" fontId="2" fillId="0" borderId="0" xfId="0" applyNumberFormat="1" applyFont="1"/>
    <xf numFmtId="0" fontId="2" fillId="0" borderId="0" xfId="0" applyFont="1" applyFill="1"/>
    <xf numFmtId="0" fontId="6" fillId="0" borderId="1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 textRotation="90" wrapText="1"/>
    </xf>
    <xf numFmtId="0" fontId="2" fillId="5" borderId="29" xfId="0" applyFont="1" applyFill="1" applyBorder="1" applyAlignment="1">
      <alignment horizontal="center" vertical="center" textRotation="90" wrapText="1"/>
    </xf>
    <xf numFmtId="0" fontId="2" fillId="5" borderId="30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42"/>
  <sheetViews>
    <sheetView zoomScale="96" zoomScaleNormal="96" workbookViewId="0">
      <pane xSplit="1" ySplit="4" topLeftCell="T5" activePane="bottomRight" state="frozen"/>
      <selection pane="topRight" activeCell="B1" sqref="B1"/>
      <selection pane="bottomLeft" activeCell="A5" sqref="A5"/>
      <selection pane="bottomRight" activeCell="AL19" sqref="AL19"/>
    </sheetView>
  </sheetViews>
  <sheetFormatPr defaultColWidth="8.88671875" defaultRowHeight="13.8" x14ac:dyDescent="0.3"/>
  <cols>
    <col min="1" max="1" width="8.88671875" style="2"/>
    <col min="2" max="2" width="8.5546875" style="2" bestFit="1" customWidth="1"/>
    <col min="3" max="3" width="2.33203125" style="2" customWidth="1"/>
    <col min="4" max="4" width="9.109375" style="2" customWidth="1"/>
    <col min="5" max="5" width="2.33203125" style="2" customWidth="1"/>
    <col min="6" max="6" width="9.109375" style="2" customWidth="1"/>
    <col min="7" max="7" width="2.33203125" style="2" customWidth="1"/>
    <col min="8" max="8" width="10.109375" style="2" customWidth="1"/>
    <col min="9" max="9" width="9.109375" style="2" customWidth="1"/>
    <col min="10" max="10" width="2.33203125" style="2" customWidth="1"/>
    <col min="11" max="11" width="9.109375" style="2" customWidth="1"/>
    <col min="12" max="12" width="2.33203125" style="2" customWidth="1"/>
    <col min="13" max="13" width="9.6640625" style="2" customWidth="1"/>
    <col min="14" max="14" width="9.109375" style="2" customWidth="1"/>
    <col min="15" max="15" width="2.33203125" style="2" customWidth="1"/>
    <col min="16" max="16" width="9.109375" style="2" customWidth="1"/>
    <col min="17" max="17" width="2.33203125" style="2" customWidth="1"/>
    <col min="18" max="18" width="9.109375" style="2" customWidth="1"/>
    <col min="19" max="19" width="2.33203125" style="2" customWidth="1"/>
    <col min="20" max="20" width="9.109375" style="2" customWidth="1"/>
    <col min="21" max="21" width="2.33203125" style="2" customWidth="1"/>
    <col min="22" max="22" width="9.109375" style="2" customWidth="1"/>
    <col min="23" max="23" width="2.33203125" style="2" customWidth="1"/>
    <col min="24" max="24" width="12.109375" style="2" customWidth="1"/>
    <col min="25" max="25" width="9.109375" style="2" customWidth="1"/>
    <col min="26" max="26" width="2.33203125" style="2" customWidth="1"/>
    <col min="27" max="27" width="9.109375" style="2" customWidth="1"/>
    <col min="28" max="28" width="2.33203125" style="2" customWidth="1"/>
    <col min="29" max="29" width="11.6640625" style="2" customWidth="1"/>
    <col min="30" max="30" width="9.109375" style="2" customWidth="1"/>
    <col min="31" max="31" width="2.33203125" style="2" customWidth="1"/>
    <col min="32" max="32" width="10.5546875" style="2" bestFit="1" customWidth="1"/>
    <col min="33" max="33" width="2.33203125" style="2" customWidth="1"/>
    <col min="34" max="34" width="4.44140625" style="2" customWidth="1"/>
    <col min="35" max="35" width="19.88671875" style="8" customWidth="1"/>
    <col min="36" max="36" width="12.109375" style="8" bestFit="1" customWidth="1"/>
    <col min="37" max="37" width="9.109375" style="8"/>
    <col min="38" max="38" width="12.88671875" style="2" customWidth="1"/>
    <col min="39" max="16384" width="8.88671875" style="2"/>
  </cols>
  <sheetData>
    <row r="1" spans="1:39" x14ac:dyDescent="0.3">
      <c r="A1" s="1" t="s">
        <v>80</v>
      </c>
    </row>
    <row r="2" spans="1:39" x14ac:dyDescent="0.3">
      <c r="A2" s="7"/>
    </row>
    <row r="3" spans="1:39" ht="14.4" thickBot="1" x14ac:dyDescent="0.35">
      <c r="B3" s="8" t="s">
        <v>83</v>
      </c>
      <c r="C3" s="8"/>
      <c r="D3" s="24"/>
      <c r="F3" s="24"/>
      <c r="H3" s="8"/>
      <c r="I3" s="8"/>
      <c r="K3" s="8"/>
      <c r="M3" s="8"/>
      <c r="N3" s="8"/>
      <c r="O3" s="8"/>
      <c r="P3" s="8"/>
      <c r="R3" s="8"/>
      <c r="T3" s="8"/>
      <c r="V3" s="8"/>
      <c r="X3" s="8"/>
      <c r="Y3" s="8"/>
      <c r="AA3" s="8"/>
      <c r="AC3" s="8"/>
      <c r="AD3" s="8"/>
      <c r="AF3" s="8" t="s">
        <v>84</v>
      </c>
    </row>
    <row r="4" spans="1:39" ht="14.4" thickBot="1" x14ac:dyDescent="0.35">
      <c r="A4" s="9"/>
      <c r="B4" s="10" t="s">
        <v>3</v>
      </c>
      <c r="C4" s="11" t="s">
        <v>48</v>
      </c>
      <c r="D4" s="10" t="s">
        <v>4</v>
      </c>
      <c r="E4" s="11" t="s">
        <v>48</v>
      </c>
      <c r="F4" s="10" t="s">
        <v>5</v>
      </c>
      <c r="G4" s="11" t="s">
        <v>48</v>
      </c>
      <c r="H4" s="12" t="s">
        <v>6</v>
      </c>
      <c r="I4" s="10" t="s">
        <v>7</v>
      </c>
      <c r="J4" s="11" t="s">
        <v>48</v>
      </c>
      <c r="K4" s="10" t="s">
        <v>8</v>
      </c>
      <c r="L4" s="11" t="s">
        <v>48</v>
      </c>
      <c r="M4" s="12" t="s">
        <v>9</v>
      </c>
      <c r="N4" s="10" t="s">
        <v>10</v>
      </c>
      <c r="O4" s="11" t="s">
        <v>48</v>
      </c>
      <c r="P4" s="10" t="s">
        <v>11</v>
      </c>
      <c r="Q4" s="11" t="s">
        <v>48</v>
      </c>
      <c r="R4" s="10" t="s">
        <v>12</v>
      </c>
      <c r="S4" s="11" t="s">
        <v>48</v>
      </c>
      <c r="T4" s="10" t="s">
        <v>13</v>
      </c>
      <c r="U4" s="11" t="s">
        <v>48</v>
      </c>
      <c r="V4" s="10" t="s">
        <v>14</v>
      </c>
      <c r="W4" s="11" t="s">
        <v>48</v>
      </c>
      <c r="X4" s="12" t="s">
        <v>15</v>
      </c>
      <c r="Y4" s="10" t="s">
        <v>16</v>
      </c>
      <c r="Z4" s="11" t="s">
        <v>48</v>
      </c>
      <c r="AA4" s="10" t="s">
        <v>17</v>
      </c>
      <c r="AB4" s="11" t="s">
        <v>48</v>
      </c>
      <c r="AC4" s="12" t="s">
        <v>18</v>
      </c>
      <c r="AD4" s="10" t="s">
        <v>19</v>
      </c>
      <c r="AE4" s="11" t="s">
        <v>48</v>
      </c>
      <c r="AF4" s="10" t="s">
        <v>20</v>
      </c>
      <c r="AG4" s="11" t="s">
        <v>48</v>
      </c>
      <c r="AI4" s="10" t="s">
        <v>21</v>
      </c>
      <c r="AJ4" s="13" t="s">
        <v>22</v>
      </c>
      <c r="AK4" s="14" t="s">
        <v>23</v>
      </c>
      <c r="AL4" s="15" t="s">
        <v>53</v>
      </c>
    </row>
    <row r="5" spans="1:39" ht="14.25" customHeight="1" x14ac:dyDescent="0.3">
      <c r="A5" s="16" t="s">
        <v>1</v>
      </c>
      <c r="B5" s="63"/>
      <c r="C5" s="60"/>
      <c r="D5" s="70">
        <v>294</v>
      </c>
      <c r="E5" s="60">
        <v>3</v>
      </c>
      <c r="F5" s="69">
        <v>0</v>
      </c>
      <c r="G5" s="60"/>
      <c r="H5" s="72" t="s">
        <v>75</v>
      </c>
      <c r="I5" s="63"/>
      <c r="J5" s="60"/>
      <c r="K5" s="70">
        <v>280</v>
      </c>
      <c r="L5" s="60">
        <v>3</v>
      </c>
      <c r="M5" s="72" t="s">
        <v>75</v>
      </c>
      <c r="N5" s="69">
        <v>0</v>
      </c>
      <c r="O5" s="60">
        <v>0</v>
      </c>
      <c r="P5" s="70">
        <v>298</v>
      </c>
      <c r="Q5" s="60">
        <v>3</v>
      </c>
      <c r="R5" s="63"/>
      <c r="S5" s="60"/>
      <c r="T5" s="69">
        <v>0</v>
      </c>
      <c r="U5" s="60">
        <v>0</v>
      </c>
      <c r="V5" s="69">
        <v>0</v>
      </c>
      <c r="W5" s="60"/>
      <c r="X5" s="72" t="s">
        <v>75</v>
      </c>
      <c r="Y5" s="63"/>
      <c r="Z5" s="60"/>
      <c r="AA5" s="69">
        <v>0</v>
      </c>
      <c r="AB5" s="60">
        <v>0</v>
      </c>
      <c r="AC5" s="72" t="s">
        <v>75</v>
      </c>
      <c r="AD5" s="69">
        <v>0</v>
      </c>
      <c r="AE5" s="60">
        <v>0</v>
      </c>
      <c r="AF5" s="70">
        <v>217</v>
      </c>
      <c r="AG5" s="60">
        <v>3</v>
      </c>
      <c r="AI5" s="25">
        <f>SUM(C5,E5,G5,J5,L5,O5,Q5,S5,U5,W5,Z5,AB5,AE5,AG5)</f>
        <v>12</v>
      </c>
      <c r="AJ5" s="26">
        <f>SUM(B5,D5,F5,I5,K5,N5,P5,R5,T5,V5,Y5,AA5,AD5,AF5)</f>
        <v>1089</v>
      </c>
      <c r="AK5" s="27">
        <v>3</v>
      </c>
      <c r="AL5" s="28">
        <v>10</v>
      </c>
    </row>
    <row r="6" spans="1:39" ht="14.25" customHeight="1" x14ac:dyDescent="0.3">
      <c r="A6" s="17" t="s">
        <v>54</v>
      </c>
      <c r="B6" s="68">
        <v>0</v>
      </c>
      <c r="C6" s="61">
        <v>0</v>
      </c>
      <c r="D6" s="68">
        <v>0</v>
      </c>
      <c r="E6" s="61">
        <v>0</v>
      </c>
      <c r="F6" s="64"/>
      <c r="G6" s="61"/>
      <c r="H6" s="73"/>
      <c r="I6" s="66">
        <v>317</v>
      </c>
      <c r="J6" s="61">
        <v>3</v>
      </c>
      <c r="K6" s="68">
        <v>0</v>
      </c>
      <c r="L6" s="61">
        <v>0</v>
      </c>
      <c r="M6" s="73"/>
      <c r="N6" s="64"/>
      <c r="O6" s="61"/>
      <c r="P6" s="66">
        <v>297</v>
      </c>
      <c r="Q6" s="61">
        <v>1</v>
      </c>
      <c r="R6" s="68" t="s">
        <v>82</v>
      </c>
      <c r="S6" s="61">
        <v>0</v>
      </c>
      <c r="T6" s="68">
        <v>0</v>
      </c>
      <c r="U6" s="61">
        <v>0</v>
      </c>
      <c r="V6" s="64"/>
      <c r="W6" s="61"/>
      <c r="X6" s="73"/>
      <c r="Y6" s="68">
        <v>0</v>
      </c>
      <c r="Z6" s="61">
        <v>0</v>
      </c>
      <c r="AA6" s="66">
        <v>280</v>
      </c>
      <c r="AB6" s="61">
        <v>1</v>
      </c>
      <c r="AC6" s="73"/>
      <c r="AD6" s="64"/>
      <c r="AE6" s="61"/>
      <c r="AF6" s="66">
        <v>315</v>
      </c>
      <c r="AG6" s="61">
        <v>3</v>
      </c>
      <c r="AI6" s="29">
        <f t="shared" ref="AI6:AI10" si="0">SUM(C6,E6,G6,J6,L6,O6,Q6,S6,U6,W6,Z6,AB6,AE6,AG6)</f>
        <v>8</v>
      </c>
      <c r="AJ6" s="30">
        <f t="shared" ref="AJ6:AJ10" si="1">SUM(B6,D6,F6,I6,K6,N6,P6,R6,T6,V6,Y6,AA6,AD6,AF6)</f>
        <v>1209</v>
      </c>
      <c r="AK6" s="31">
        <v>5</v>
      </c>
      <c r="AL6" s="32">
        <v>10</v>
      </c>
      <c r="AM6" s="18"/>
    </row>
    <row r="7" spans="1:39" ht="14.25" customHeight="1" x14ac:dyDescent="0.3">
      <c r="A7" s="17" t="s">
        <v>0</v>
      </c>
      <c r="B7" s="66">
        <v>330</v>
      </c>
      <c r="C7" s="61">
        <v>3</v>
      </c>
      <c r="D7" s="68">
        <v>0</v>
      </c>
      <c r="E7" s="61">
        <v>0</v>
      </c>
      <c r="F7" s="64"/>
      <c r="G7" s="61"/>
      <c r="H7" s="73"/>
      <c r="I7" s="68">
        <v>0</v>
      </c>
      <c r="J7" s="61">
        <v>0</v>
      </c>
      <c r="K7" s="68">
        <v>0</v>
      </c>
      <c r="L7" s="61">
        <v>0</v>
      </c>
      <c r="M7" s="73"/>
      <c r="N7" s="64"/>
      <c r="O7" s="61"/>
      <c r="P7" s="66">
        <v>397</v>
      </c>
      <c r="Q7" s="61">
        <v>3</v>
      </c>
      <c r="R7" s="68" t="s">
        <v>81</v>
      </c>
      <c r="S7" s="61">
        <v>0</v>
      </c>
      <c r="T7" s="66">
        <v>325</v>
      </c>
      <c r="U7" s="61">
        <v>3</v>
      </c>
      <c r="V7" s="64"/>
      <c r="W7" s="61"/>
      <c r="X7" s="73"/>
      <c r="Y7" s="68">
        <v>0</v>
      </c>
      <c r="Z7" s="61">
        <v>0</v>
      </c>
      <c r="AA7" s="66">
        <v>322</v>
      </c>
      <c r="AB7" s="61">
        <v>3</v>
      </c>
      <c r="AC7" s="73"/>
      <c r="AD7" s="64"/>
      <c r="AE7" s="61"/>
      <c r="AF7" s="66">
        <v>310</v>
      </c>
      <c r="AG7" s="61">
        <v>3</v>
      </c>
      <c r="AI7" s="29">
        <f t="shared" si="0"/>
        <v>15</v>
      </c>
      <c r="AJ7" s="30">
        <f t="shared" si="1"/>
        <v>1684</v>
      </c>
      <c r="AK7" s="31">
        <v>1</v>
      </c>
      <c r="AL7" s="32">
        <v>10</v>
      </c>
      <c r="AM7" s="38" t="s">
        <v>86</v>
      </c>
    </row>
    <row r="8" spans="1:39" ht="14.25" customHeight="1" x14ac:dyDescent="0.3">
      <c r="A8" s="17" t="s">
        <v>79</v>
      </c>
      <c r="B8" s="64"/>
      <c r="C8" s="61"/>
      <c r="D8" s="66">
        <v>215</v>
      </c>
      <c r="E8" s="61">
        <v>3</v>
      </c>
      <c r="F8" s="68">
        <v>0</v>
      </c>
      <c r="G8" s="61"/>
      <c r="H8" s="73"/>
      <c r="I8" s="64"/>
      <c r="J8" s="61"/>
      <c r="K8" s="68">
        <v>0</v>
      </c>
      <c r="L8" s="61">
        <v>0</v>
      </c>
      <c r="M8" s="73"/>
      <c r="N8" s="68">
        <v>0</v>
      </c>
      <c r="O8" s="61">
        <v>0</v>
      </c>
      <c r="P8" s="68">
        <v>0</v>
      </c>
      <c r="Q8" s="61">
        <v>0</v>
      </c>
      <c r="R8" s="64"/>
      <c r="S8" s="61"/>
      <c r="T8" s="68">
        <v>0</v>
      </c>
      <c r="U8" s="61">
        <v>0</v>
      </c>
      <c r="V8" s="68">
        <v>0</v>
      </c>
      <c r="W8" s="61"/>
      <c r="X8" s="73"/>
      <c r="Y8" s="64"/>
      <c r="Z8" s="61"/>
      <c r="AA8" s="66">
        <v>368</v>
      </c>
      <c r="AB8" s="61">
        <v>3</v>
      </c>
      <c r="AC8" s="73"/>
      <c r="AD8" s="68">
        <v>0</v>
      </c>
      <c r="AE8" s="61">
        <v>0</v>
      </c>
      <c r="AF8" s="68">
        <v>0</v>
      </c>
      <c r="AG8" s="61">
        <v>0</v>
      </c>
      <c r="AI8" s="29">
        <f t="shared" si="0"/>
        <v>6</v>
      </c>
      <c r="AJ8" s="30">
        <f t="shared" si="1"/>
        <v>583</v>
      </c>
      <c r="AK8" s="31">
        <v>6</v>
      </c>
      <c r="AL8" s="32">
        <v>10</v>
      </c>
      <c r="AM8" s="18"/>
    </row>
    <row r="9" spans="1:39" ht="14.25" customHeight="1" x14ac:dyDescent="0.3">
      <c r="A9" s="17" t="s">
        <v>2</v>
      </c>
      <c r="B9" s="66">
        <v>302</v>
      </c>
      <c r="C9" s="61">
        <v>3</v>
      </c>
      <c r="D9" s="64"/>
      <c r="E9" s="61"/>
      <c r="F9" s="68">
        <v>0</v>
      </c>
      <c r="G9" s="61"/>
      <c r="H9" s="73"/>
      <c r="I9" s="68">
        <v>0</v>
      </c>
      <c r="J9" s="61">
        <v>0</v>
      </c>
      <c r="K9" s="64"/>
      <c r="L9" s="61"/>
      <c r="M9" s="73"/>
      <c r="N9" s="66">
        <v>313</v>
      </c>
      <c r="O9" s="61">
        <v>3</v>
      </c>
      <c r="P9" s="66">
        <v>241</v>
      </c>
      <c r="Q9" s="61">
        <v>1</v>
      </c>
      <c r="R9" s="66">
        <v>228</v>
      </c>
      <c r="S9" s="61">
        <v>1</v>
      </c>
      <c r="T9" s="64"/>
      <c r="U9" s="61"/>
      <c r="V9" s="66">
        <v>301</v>
      </c>
      <c r="W9" s="61">
        <v>3</v>
      </c>
      <c r="X9" s="73"/>
      <c r="Y9" s="68">
        <v>0</v>
      </c>
      <c r="Z9" s="61">
        <v>0</v>
      </c>
      <c r="AA9" s="64"/>
      <c r="AB9" s="61"/>
      <c r="AC9" s="73"/>
      <c r="AD9" s="68">
        <v>0</v>
      </c>
      <c r="AE9" s="61">
        <v>0</v>
      </c>
      <c r="AF9" s="68">
        <v>0</v>
      </c>
      <c r="AG9" s="61">
        <v>0</v>
      </c>
      <c r="AI9" s="29">
        <f t="shared" si="0"/>
        <v>11</v>
      </c>
      <c r="AJ9" s="30">
        <f t="shared" si="1"/>
        <v>1385</v>
      </c>
      <c r="AK9" s="31">
        <v>4</v>
      </c>
      <c r="AL9" s="32">
        <v>10</v>
      </c>
      <c r="AM9" s="19"/>
    </row>
    <row r="10" spans="1:39" ht="14.25" customHeight="1" thickBot="1" x14ac:dyDescent="0.35">
      <c r="A10" s="20" t="s">
        <v>55</v>
      </c>
      <c r="B10" s="67">
        <v>0</v>
      </c>
      <c r="C10" s="62">
        <v>0</v>
      </c>
      <c r="D10" s="65"/>
      <c r="E10" s="62"/>
      <c r="F10" s="67">
        <v>0</v>
      </c>
      <c r="G10" s="62"/>
      <c r="H10" s="74"/>
      <c r="I10" s="67">
        <v>0</v>
      </c>
      <c r="J10" s="62">
        <v>0</v>
      </c>
      <c r="K10" s="65"/>
      <c r="L10" s="62"/>
      <c r="M10" s="74"/>
      <c r="N10" s="67">
        <v>0</v>
      </c>
      <c r="O10" s="62">
        <v>0</v>
      </c>
      <c r="P10" s="71">
        <v>333</v>
      </c>
      <c r="Q10" s="62">
        <v>3</v>
      </c>
      <c r="R10" s="71">
        <v>308</v>
      </c>
      <c r="S10" s="62">
        <v>3</v>
      </c>
      <c r="T10" s="65"/>
      <c r="U10" s="62"/>
      <c r="V10" s="71">
        <v>200</v>
      </c>
      <c r="W10" s="62">
        <v>3</v>
      </c>
      <c r="X10" s="74"/>
      <c r="Y10" s="71">
        <v>294</v>
      </c>
      <c r="Z10" s="62">
        <v>3</v>
      </c>
      <c r="AA10" s="65"/>
      <c r="AB10" s="62"/>
      <c r="AC10" s="74"/>
      <c r="AD10" s="67">
        <v>0</v>
      </c>
      <c r="AE10" s="62">
        <v>0</v>
      </c>
      <c r="AF10" s="67">
        <v>0</v>
      </c>
      <c r="AG10" s="62">
        <v>0</v>
      </c>
      <c r="AI10" s="33">
        <f t="shared" si="0"/>
        <v>12</v>
      </c>
      <c r="AJ10" s="34">
        <f t="shared" si="1"/>
        <v>1135</v>
      </c>
      <c r="AK10" s="35">
        <v>2</v>
      </c>
      <c r="AL10" s="36">
        <v>10</v>
      </c>
    </row>
    <row r="11" spans="1:39" x14ac:dyDescent="0.3">
      <c r="H11" s="38">
        <v>1031</v>
      </c>
      <c r="M11" s="38">
        <v>282</v>
      </c>
      <c r="X11" s="38">
        <v>0</v>
      </c>
      <c r="AC11" s="38">
        <v>982</v>
      </c>
      <c r="AJ11" s="21"/>
    </row>
    <row r="12" spans="1:39" x14ac:dyDescent="0.3">
      <c r="AI12" s="8" t="s">
        <v>76</v>
      </c>
      <c r="AJ12" s="22">
        <v>7880</v>
      </c>
      <c r="AK12" s="21"/>
      <c r="AL12" s="58"/>
    </row>
    <row r="13" spans="1:39" x14ac:dyDescent="0.3">
      <c r="A13" s="1" t="s">
        <v>57</v>
      </c>
      <c r="AI13" s="8" t="s">
        <v>25</v>
      </c>
      <c r="AJ13" s="22">
        <f>SUM(AJ5:AJ10)+H11+M11+X11+AC11</f>
        <v>9380</v>
      </c>
      <c r="AL13" s="58"/>
    </row>
    <row r="14" spans="1:39" x14ac:dyDescent="0.3">
      <c r="A14" s="2" t="s">
        <v>35</v>
      </c>
      <c r="AI14" s="8" t="s">
        <v>24</v>
      </c>
      <c r="AJ14" s="57">
        <f>AJ13/AJ12*100</f>
        <v>119.03553299492387</v>
      </c>
    </row>
    <row r="15" spans="1:39" x14ac:dyDescent="0.3">
      <c r="A15" s="2" t="s">
        <v>37</v>
      </c>
    </row>
    <row r="16" spans="1:39" x14ac:dyDescent="0.3">
      <c r="A16" s="2" t="s">
        <v>36</v>
      </c>
      <c r="AI16" s="8" t="s">
        <v>51</v>
      </c>
      <c r="AJ16" s="23"/>
    </row>
    <row r="17" spans="1:36" x14ac:dyDescent="0.3">
      <c r="AI17" s="8" t="s">
        <v>52</v>
      </c>
      <c r="AJ17" s="23">
        <f>SUM('The New Odds'!W5:W10)*0.4</f>
        <v>400</v>
      </c>
    </row>
    <row r="18" spans="1:36" x14ac:dyDescent="0.3">
      <c r="A18" s="1" t="s">
        <v>26</v>
      </c>
    </row>
    <row r="19" spans="1:36" x14ac:dyDescent="0.3">
      <c r="A19" s="2" t="s">
        <v>38</v>
      </c>
    </row>
    <row r="20" spans="1:36" x14ac:dyDescent="0.3">
      <c r="A20" s="2" t="s">
        <v>58</v>
      </c>
    </row>
    <row r="21" spans="1:36" x14ac:dyDescent="0.3">
      <c r="A21" s="2" t="s">
        <v>39</v>
      </c>
    </row>
    <row r="22" spans="1:36" x14ac:dyDescent="0.3">
      <c r="A22" s="2" t="s">
        <v>59</v>
      </c>
    </row>
    <row r="23" spans="1:36" x14ac:dyDescent="0.3">
      <c r="A23" s="2" t="s">
        <v>60</v>
      </c>
    </row>
    <row r="24" spans="1:36" x14ac:dyDescent="0.3">
      <c r="A24" s="2" t="s">
        <v>40</v>
      </c>
    </row>
    <row r="25" spans="1:36" x14ac:dyDescent="0.3">
      <c r="A25" s="2" t="s">
        <v>41</v>
      </c>
    </row>
    <row r="26" spans="1:36" x14ac:dyDescent="0.3">
      <c r="A26" s="2" t="s">
        <v>56</v>
      </c>
    </row>
    <row r="27" spans="1:36" x14ac:dyDescent="0.3">
      <c r="A27" s="2" t="s">
        <v>42</v>
      </c>
    </row>
    <row r="29" spans="1:36" x14ac:dyDescent="0.3">
      <c r="A29" s="1" t="s">
        <v>27</v>
      </c>
    </row>
    <row r="30" spans="1:36" x14ac:dyDescent="0.3">
      <c r="A30" s="2" t="s">
        <v>43</v>
      </c>
    </row>
    <row r="31" spans="1:36" x14ac:dyDescent="0.3">
      <c r="A31" s="2" t="s">
        <v>44</v>
      </c>
    </row>
    <row r="32" spans="1:36" x14ac:dyDescent="0.3">
      <c r="A32" s="2" t="s">
        <v>28</v>
      </c>
    </row>
    <row r="33" spans="1:1" x14ac:dyDescent="0.3">
      <c r="A33" s="2" t="s">
        <v>29</v>
      </c>
    </row>
    <row r="34" spans="1:1" x14ac:dyDescent="0.3">
      <c r="A34" s="2" t="s">
        <v>49</v>
      </c>
    </row>
    <row r="35" spans="1:1" x14ac:dyDescent="0.3">
      <c r="A35" s="2" t="s">
        <v>30</v>
      </c>
    </row>
    <row r="36" spans="1:1" x14ac:dyDescent="0.3">
      <c r="A36" s="2" t="s">
        <v>31</v>
      </c>
    </row>
    <row r="38" spans="1:1" x14ac:dyDescent="0.3">
      <c r="A38" s="3" t="s">
        <v>45</v>
      </c>
    </row>
    <row r="39" spans="1:1" x14ac:dyDescent="0.3">
      <c r="A39" s="2" t="s">
        <v>47</v>
      </c>
    </row>
    <row r="41" spans="1:1" x14ac:dyDescent="0.3">
      <c r="A41" s="2" t="s">
        <v>32</v>
      </c>
    </row>
    <row r="42" spans="1:1" x14ac:dyDescent="0.3">
      <c r="A42" s="2" t="s">
        <v>34</v>
      </c>
    </row>
  </sheetData>
  <mergeCells count="4">
    <mergeCell ref="H5:H10"/>
    <mergeCell ref="M5:M10"/>
    <mergeCell ref="X5:X10"/>
    <mergeCell ref="AC5:AC10"/>
  </mergeCells>
  <conditionalFormatting sqref="AJ14">
    <cfRule type="cellIs" dxfId="1" priority="2" operator="lessThan">
      <formula>100</formula>
    </cfRule>
    <cfRule type="cellIs" dxfId="0" priority="1" operator="greaterThanOrEqual">
      <formula>100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30"/>
  <sheetViews>
    <sheetView tabSelected="1" workbookViewId="0">
      <pane xSplit="1" ySplit="4" topLeftCell="E5" activePane="bottomRight" state="frozen"/>
      <selection pane="topRight" activeCell="B1" sqref="B1"/>
      <selection pane="bottomLeft" activeCell="A5" sqref="A5"/>
      <selection pane="bottomRight" activeCell="X8" sqref="X8"/>
    </sheetView>
  </sheetViews>
  <sheetFormatPr defaultColWidth="9.109375" defaultRowHeight="13.8" x14ac:dyDescent="0.3"/>
  <cols>
    <col min="1" max="1" width="9.109375" style="2"/>
    <col min="2" max="18" width="9" style="2" customWidth="1"/>
    <col min="19" max="19" width="10.5546875" style="2" bestFit="1" customWidth="1"/>
    <col min="20" max="20" width="5.5546875" style="2" customWidth="1"/>
    <col min="21" max="21" width="19.109375" style="2" customWidth="1"/>
    <col min="22" max="22" width="12.33203125" style="2" bestFit="1" customWidth="1"/>
    <col min="23" max="23" width="12.33203125" style="2" customWidth="1"/>
    <col min="24" max="24" width="9.6640625" style="2" customWidth="1"/>
    <col min="25" max="16384" width="9.109375" style="2"/>
  </cols>
  <sheetData>
    <row r="1" spans="1:24" x14ac:dyDescent="0.3">
      <c r="A1" s="1" t="s">
        <v>85</v>
      </c>
    </row>
    <row r="2" spans="1:24" x14ac:dyDescent="0.3">
      <c r="A2" s="7"/>
    </row>
    <row r="3" spans="1:24" ht="14.4" thickBot="1" x14ac:dyDescent="0.35">
      <c r="B3" s="8" t="s">
        <v>77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 t="s">
        <v>78</v>
      </c>
    </row>
    <row r="4" spans="1:24" ht="14.4" thickBot="1" x14ac:dyDescent="0.35">
      <c r="A4" s="37"/>
      <c r="B4" s="10" t="s">
        <v>3</v>
      </c>
      <c r="C4" s="13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3" t="s">
        <v>18</v>
      </c>
      <c r="R4" s="13" t="s">
        <v>19</v>
      </c>
      <c r="S4" s="11" t="s">
        <v>20</v>
      </c>
      <c r="U4" s="10" t="s">
        <v>21</v>
      </c>
      <c r="V4" s="13" t="s">
        <v>23</v>
      </c>
      <c r="W4" s="11" t="s">
        <v>50</v>
      </c>
    </row>
    <row r="5" spans="1:24" x14ac:dyDescent="0.3">
      <c r="A5" s="16" t="s">
        <v>1</v>
      </c>
      <c r="B5" s="39"/>
      <c r="C5" s="40"/>
      <c r="D5" s="41">
        <v>630</v>
      </c>
      <c r="E5" s="40"/>
      <c r="F5" s="40"/>
      <c r="G5" s="40"/>
      <c r="H5" s="40"/>
      <c r="I5" s="40"/>
      <c r="J5" s="41">
        <v>0</v>
      </c>
      <c r="K5" s="40"/>
      <c r="L5" s="40"/>
      <c r="M5" s="40"/>
      <c r="N5" s="40"/>
      <c r="O5" s="40"/>
      <c r="P5" s="41">
        <v>0</v>
      </c>
      <c r="Q5" s="40"/>
      <c r="R5" s="40"/>
      <c r="S5" s="42"/>
      <c r="U5" s="43">
        <f>SUM(B5:S5)</f>
        <v>630</v>
      </c>
      <c r="V5" s="44">
        <v>4</v>
      </c>
      <c r="W5" s="45">
        <v>200</v>
      </c>
      <c r="X5" s="19"/>
    </row>
    <row r="6" spans="1:24" x14ac:dyDescent="0.3">
      <c r="A6" s="17" t="s">
        <v>54</v>
      </c>
      <c r="B6" s="29"/>
      <c r="C6" s="46">
        <v>0</v>
      </c>
      <c r="D6" s="47"/>
      <c r="E6" s="47"/>
      <c r="F6" s="47"/>
      <c r="G6" s="47"/>
      <c r="H6" s="47"/>
      <c r="I6" s="46">
        <v>801</v>
      </c>
      <c r="J6" s="47"/>
      <c r="K6" s="47"/>
      <c r="L6" s="47"/>
      <c r="M6" s="47"/>
      <c r="N6" s="47"/>
      <c r="O6" s="46">
        <v>0</v>
      </c>
      <c r="P6" s="47"/>
      <c r="Q6" s="47"/>
      <c r="R6" s="47"/>
      <c r="S6" s="48"/>
      <c r="U6" s="49">
        <f>SUM(B6:S6)</f>
        <v>801</v>
      </c>
      <c r="V6" s="47">
        <v>3</v>
      </c>
      <c r="W6" s="48">
        <v>200</v>
      </c>
    </row>
    <row r="7" spans="1:24" x14ac:dyDescent="0.3">
      <c r="A7" s="17" t="s">
        <v>0</v>
      </c>
      <c r="B7" s="50">
        <v>0</v>
      </c>
      <c r="C7" s="47"/>
      <c r="D7" s="47"/>
      <c r="E7" s="47"/>
      <c r="F7" s="47"/>
      <c r="G7" s="47"/>
      <c r="H7" s="46">
        <v>720</v>
      </c>
      <c r="I7" s="47"/>
      <c r="J7" s="47"/>
      <c r="K7" s="47"/>
      <c r="L7" s="47"/>
      <c r="M7" s="47"/>
      <c r="N7" s="46">
        <v>525</v>
      </c>
      <c r="O7" s="47"/>
      <c r="P7" s="47"/>
      <c r="Q7" s="47"/>
      <c r="R7" s="47"/>
      <c r="S7" s="48"/>
      <c r="U7" s="49">
        <f t="shared" ref="U7:U10" si="0">SUM(B7:S7)</f>
        <v>1245</v>
      </c>
      <c r="V7" s="47">
        <v>2</v>
      </c>
      <c r="W7" s="48">
        <v>100</v>
      </c>
    </row>
    <row r="8" spans="1:24" x14ac:dyDescent="0.3">
      <c r="A8" s="17" t="s">
        <v>79</v>
      </c>
      <c r="B8" s="29"/>
      <c r="C8" s="47"/>
      <c r="D8" s="47"/>
      <c r="E8" s="47"/>
      <c r="F8" s="47"/>
      <c r="G8" s="46">
        <v>720</v>
      </c>
      <c r="H8" s="47"/>
      <c r="I8" s="47"/>
      <c r="J8" s="47"/>
      <c r="K8" s="47"/>
      <c r="L8" s="47"/>
      <c r="M8" s="46">
        <v>555</v>
      </c>
      <c r="N8" s="47"/>
      <c r="O8" s="47"/>
      <c r="P8" s="47"/>
      <c r="Q8" s="47"/>
      <c r="R8" s="47"/>
      <c r="S8" s="51">
        <v>0</v>
      </c>
      <c r="U8" s="49">
        <f t="shared" si="0"/>
        <v>1275</v>
      </c>
      <c r="V8" s="47">
        <v>1</v>
      </c>
      <c r="W8" s="48">
        <v>100</v>
      </c>
      <c r="X8" s="38" t="s">
        <v>86</v>
      </c>
    </row>
    <row r="9" spans="1:24" x14ac:dyDescent="0.3">
      <c r="A9" s="17" t="s">
        <v>2</v>
      </c>
      <c r="B9" s="29"/>
      <c r="C9" s="47"/>
      <c r="D9" s="47"/>
      <c r="E9" s="47"/>
      <c r="F9" s="46">
        <v>0</v>
      </c>
      <c r="G9" s="47"/>
      <c r="H9" s="47"/>
      <c r="I9" s="47"/>
      <c r="J9" s="47"/>
      <c r="K9" s="47"/>
      <c r="L9" s="46">
        <v>579</v>
      </c>
      <c r="M9" s="47"/>
      <c r="N9" s="47"/>
      <c r="O9" s="47"/>
      <c r="P9" s="47"/>
      <c r="Q9" s="47"/>
      <c r="R9" s="46">
        <v>0</v>
      </c>
      <c r="S9" s="48"/>
      <c r="U9" s="49">
        <f t="shared" si="0"/>
        <v>579</v>
      </c>
      <c r="V9" s="47">
        <v>5</v>
      </c>
      <c r="W9" s="48">
        <v>200</v>
      </c>
      <c r="X9" s="18"/>
    </row>
    <row r="10" spans="1:24" ht="14.4" thickBot="1" x14ac:dyDescent="0.35">
      <c r="A10" s="20" t="s">
        <v>55</v>
      </c>
      <c r="B10" s="33"/>
      <c r="C10" s="52"/>
      <c r="D10" s="52"/>
      <c r="E10" s="53">
        <v>516</v>
      </c>
      <c r="F10" s="52"/>
      <c r="G10" s="52"/>
      <c r="H10" s="52"/>
      <c r="I10" s="52"/>
      <c r="J10" s="52"/>
      <c r="K10" s="53">
        <v>0</v>
      </c>
      <c r="L10" s="52"/>
      <c r="M10" s="52"/>
      <c r="N10" s="52"/>
      <c r="O10" s="52"/>
      <c r="P10" s="52"/>
      <c r="Q10" s="53">
        <v>0</v>
      </c>
      <c r="R10" s="52"/>
      <c r="S10" s="54"/>
      <c r="U10" s="55">
        <f t="shared" si="0"/>
        <v>516</v>
      </c>
      <c r="V10" s="52">
        <v>6</v>
      </c>
      <c r="W10" s="54">
        <v>200</v>
      </c>
      <c r="X10" s="59"/>
    </row>
    <row r="11" spans="1:24" x14ac:dyDescent="0.3">
      <c r="A11" s="7" t="s">
        <v>46</v>
      </c>
      <c r="B11" s="56">
        <v>0</v>
      </c>
      <c r="C11" s="56">
        <v>0</v>
      </c>
      <c r="D11" s="56">
        <v>630</v>
      </c>
      <c r="E11" s="56">
        <v>516</v>
      </c>
      <c r="F11" s="56">
        <v>0</v>
      </c>
      <c r="G11" s="56">
        <v>720</v>
      </c>
      <c r="H11" s="56">
        <v>720</v>
      </c>
      <c r="I11" s="56">
        <v>801</v>
      </c>
      <c r="J11" s="56">
        <v>0</v>
      </c>
      <c r="K11" s="56">
        <v>0</v>
      </c>
      <c r="L11" s="56">
        <v>579</v>
      </c>
      <c r="M11" s="56">
        <v>555</v>
      </c>
      <c r="N11" s="56">
        <v>525</v>
      </c>
      <c r="O11" s="56">
        <v>0</v>
      </c>
      <c r="P11" s="56">
        <v>0</v>
      </c>
      <c r="Q11" s="56">
        <v>0</v>
      </c>
      <c r="R11" s="56">
        <v>0</v>
      </c>
      <c r="S11" s="56">
        <v>0</v>
      </c>
    </row>
    <row r="13" spans="1:24" x14ac:dyDescent="0.3">
      <c r="A13" s="4" t="s">
        <v>61</v>
      </c>
      <c r="T13" s="8"/>
      <c r="U13" s="8" t="s">
        <v>33</v>
      </c>
      <c r="V13" s="22">
        <v>5400</v>
      </c>
      <c r="W13" s="38"/>
    </row>
    <row r="14" spans="1:24" x14ac:dyDescent="0.3">
      <c r="A14" s="5" t="s">
        <v>62</v>
      </c>
      <c r="T14" s="8"/>
      <c r="U14" s="8" t="s">
        <v>25</v>
      </c>
      <c r="V14" s="22">
        <f>SUM(B11:S11)</f>
        <v>5046</v>
      </c>
      <c r="W14" s="38"/>
    </row>
    <row r="15" spans="1:24" x14ac:dyDescent="0.3">
      <c r="A15" s="5" t="s">
        <v>63</v>
      </c>
      <c r="T15" s="8"/>
      <c r="U15" s="8" t="s">
        <v>24</v>
      </c>
      <c r="V15" s="57">
        <f>V14/V13*100</f>
        <v>93.444444444444443</v>
      </c>
      <c r="W15" s="22"/>
    </row>
    <row r="16" spans="1:24" x14ac:dyDescent="0.3">
      <c r="A16" s="5" t="s">
        <v>64</v>
      </c>
      <c r="T16" s="8"/>
      <c r="U16" s="8"/>
    </row>
    <row r="17" spans="1:22" x14ac:dyDescent="0.3">
      <c r="A17" s="5" t="s">
        <v>65</v>
      </c>
      <c r="U17" s="8"/>
    </row>
    <row r="18" spans="1:22" x14ac:dyDescent="0.3">
      <c r="A18" s="5" t="s">
        <v>66</v>
      </c>
      <c r="U18" s="8"/>
      <c r="V18" s="23"/>
    </row>
    <row r="19" spans="1:22" x14ac:dyDescent="0.3">
      <c r="A19" s="6" t="s">
        <v>67</v>
      </c>
    </row>
    <row r="20" spans="1:22" x14ac:dyDescent="0.3">
      <c r="A20" s="6" t="s">
        <v>68</v>
      </c>
      <c r="U20" s="8"/>
    </row>
    <row r="21" spans="1:22" x14ac:dyDescent="0.3">
      <c r="A21" s="6" t="s">
        <v>69</v>
      </c>
    </row>
    <row r="22" spans="1:22" x14ac:dyDescent="0.3">
      <c r="A22" s="5"/>
    </row>
    <row r="23" spans="1:22" x14ac:dyDescent="0.3">
      <c r="A23" s="4" t="s">
        <v>70</v>
      </c>
    </row>
    <row r="24" spans="1:22" x14ac:dyDescent="0.3">
      <c r="A24" s="5" t="s">
        <v>71</v>
      </c>
    </row>
    <row r="25" spans="1:22" x14ac:dyDescent="0.3">
      <c r="A25" s="5" t="s">
        <v>72</v>
      </c>
    </row>
    <row r="26" spans="1:22" x14ac:dyDescent="0.3">
      <c r="A26" s="5" t="s">
        <v>73</v>
      </c>
    </row>
    <row r="27" spans="1:22" x14ac:dyDescent="0.3">
      <c r="A27" s="5" t="s">
        <v>74</v>
      </c>
    </row>
    <row r="28" spans="1:22" x14ac:dyDescent="0.3">
      <c r="A28" s="5"/>
    </row>
    <row r="29" spans="1:22" x14ac:dyDescent="0.3">
      <c r="A29" s="5" t="s">
        <v>32</v>
      </c>
    </row>
    <row r="30" spans="1:22" x14ac:dyDescent="0.3">
      <c r="A30" s="5" t="s">
        <v>34</v>
      </c>
    </row>
  </sheetData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Odds Liga</vt:lpstr>
      <vt:lpstr>The New Odds</vt:lpstr>
    </vt:vector>
  </TitlesOfParts>
  <Company>Skov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Ebbesen Nielsen</dc:creator>
  <cp:lastModifiedBy>Jens Ebbesen Nielsen</cp:lastModifiedBy>
  <dcterms:created xsi:type="dcterms:W3CDTF">2013-04-16T11:33:55Z</dcterms:created>
  <dcterms:modified xsi:type="dcterms:W3CDTF">2022-12-05T13:25:41Z</dcterms:modified>
</cp:coreProperties>
</file>