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219" documentId="13_ncr:1_{51138F79-2947-48AF-97C2-2B03741BE987}" xr6:coauthVersionLast="47" xr6:coauthVersionMax="47" xr10:uidLastSave="{EC3B195C-08D6-4140-BE21-5AD255CD06D6}"/>
  <bookViews>
    <workbookView xWindow="-28920" yWindow="-120" windowWidth="29040" windowHeight="15720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6" i="1" l="1"/>
  <c r="AJ21" i="1"/>
  <c r="AJ6" i="1"/>
  <c r="AI5" i="1"/>
  <c r="AI7" i="1"/>
  <c r="AI8" i="1"/>
  <c r="AI9" i="1"/>
  <c r="AI10" i="1"/>
  <c r="AJ10" i="1"/>
  <c r="AJ9" i="1"/>
  <c r="AJ7" i="1"/>
  <c r="AJ17" i="1"/>
  <c r="AJ8" i="1"/>
  <c r="AJ5" i="1"/>
  <c r="U7" i="2"/>
  <c r="U8" i="2"/>
  <c r="U9" i="2"/>
  <c r="U10" i="2"/>
  <c r="U6" i="2"/>
  <c r="U5" i="2"/>
  <c r="V14" i="2"/>
  <c r="V15" i="2" s="1"/>
  <c r="AJ13" i="1" l="1"/>
  <c r="AJ14" i="1" s="1"/>
  <c r="AJ22" i="1" l="1"/>
  <c r="AJ23" i="1" s="1"/>
</calcChain>
</file>

<file path=xl/sharedStrings.xml><?xml version="1.0" encoding="utf-8"?>
<sst xmlns="http://schemas.openxmlformats.org/spreadsheetml/2006/main" count="134" uniqueCount="84">
  <si>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</si>
  <si>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</si>
  <si>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</si>
  <si>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</si>
  <si>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</si>
  <si>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</si>
  <si>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</si>
  <si>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</si>
  <si>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</si>
  <si>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</si>
  <si>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</si>
  <si>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</si>
  <si>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</si>
  <si>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</si>
  <si>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</si>
  <si>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</si>
  <si>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</si>
  <si>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</si>
  <si>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</si>
  <si>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</si>
  <si>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</si>
  <si>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</si>
  <si>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</si>
  <si>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</si>
  <si>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</si>
  <si>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</si>
  <si>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</si>
  <si>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</si>
  <si>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</si>
  <si>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</si>
  <si>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</si>
  <si>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</si>
  <si>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</si>
  <si>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</si>
  <si>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</si>
  <si>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</si>
  <si>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</si>
  <si>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</si>
  <si>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</si>
  <si>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</si>
  <si>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</si>
  <si>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</si>
  <si>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</si>
  <si>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</si>
  <si>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</si>
  <si>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</si>
  <si>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</si>
  <si>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</si>
  <si>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</si>
  <si>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</si>
  <si>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</si>
  <si>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</si>
  <si>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</si>
  <si>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</si>
  <si>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</si>
  <si>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</si>
  <si>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</si>
  <si>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</si>
  <si>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</si>
  <si>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</si>
  <si>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</si>
  <si>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</si>
  <si>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</si>
  <si>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</si>
  <si>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</si>
  <si>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</si>
  <si>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</si>
  <si>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</si>
  <si>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</si>
  <si>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</si>
  <si>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</si>
  <si>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</si>
  <si>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</si>
  <si>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</si>
  <si>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</si>
  <si>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</si>
  <si>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Palle</t>
  </si>
  <si>
    <t>Lykke</t>
  </si>
  <si>
    <t>H2H Forår 2025 - Tippeklubben A/S</t>
  </si>
  <si>
    <t>8. februar</t>
  </si>
  <si>
    <t>7. juni</t>
  </si>
  <si>
    <t>"The New Odds" (TNO) Forår 2025 - Tippeklubben A/S</t>
  </si>
  <si>
    <t>Samlet tilbagebetaling
H2H og TNO</t>
  </si>
  <si>
    <t>Tilbagebetaling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</si>
</sst>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3" fontId="2" fillId="7" borderId="31" xfId="0" applyNumberFormat="1" applyFont="1" applyFill="1" applyBorder="1" applyAlignment="1">
      <alignment horizontal="center"/>
    </xf>
    <xf numFmtId="9" fontId="1" fillId="7" borderId="32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="96" zoomScaleNormal="9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I30" sqref="AI30"/>
    </sheetView>
  </sheetViews>
  <sheetFormatPr defaultColWidth="8.85546875" defaultRowHeight="12.75" x14ac:dyDescent="0.2"/>
  <cols>
    <col min="1" max="1" width="8.85546875" style="2"/>
    <col min="2" max="2" width="12.140625" style="2" customWidth="1"/>
    <col min="3" max="3" width="2.28515625" style="2" customWidth="1"/>
    <col min="4" max="4" width="9.140625" style="2" customWidth="1"/>
    <col min="5" max="5" width="2.28515625" style="2" customWidth="1"/>
    <col min="6" max="6" width="9.140625" style="2" customWidth="1"/>
    <col min="7" max="7" width="2.28515625" style="2" customWidth="1"/>
    <col min="8" max="8" width="10.140625" style="2" customWidth="1"/>
    <col min="9" max="9" width="9.140625" style="2" customWidth="1"/>
    <col min="10" max="10" width="2.28515625" style="2" customWidth="1"/>
    <col min="11" max="11" width="9.140625" style="2" customWidth="1"/>
    <col min="12" max="12" width="2.28515625" style="2" customWidth="1"/>
    <col min="13" max="13" width="9.7109375" style="2" customWidth="1"/>
    <col min="14" max="14" width="9.140625" style="2" customWidth="1"/>
    <col min="15" max="15" width="2.28515625" style="2" customWidth="1"/>
    <col min="16" max="16" width="9.140625" style="2" customWidth="1"/>
    <col min="17" max="17" width="2.28515625" style="2" customWidth="1"/>
    <col min="18" max="18" width="9.140625" style="2" customWidth="1"/>
    <col min="19" max="19" width="2.28515625" style="2" customWidth="1"/>
    <col min="20" max="20" width="9.140625" style="2" customWidth="1"/>
    <col min="21" max="21" width="2.28515625" style="2" customWidth="1"/>
    <col min="22" max="22" width="9.140625" style="2" customWidth="1"/>
    <col min="23" max="23" width="2.28515625" style="2" customWidth="1"/>
    <col min="24" max="24" width="12.140625" style="2" customWidth="1"/>
    <col min="25" max="25" width="9.140625" style="2" customWidth="1"/>
    <col min="26" max="26" width="2.28515625" style="2" customWidth="1"/>
    <col min="27" max="27" width="9.140625" style="2" customWidth="1"/>
    <col min="28" max="28" width="2.28515625" style="2" customWidth="1"/>
    <col min="29" max="29" width="11.7109375" style="2" customWidth="1"/>
    <col min="30" max="30" width="9.140625" style="2" customWidth="1"/>
    <col min="31" max="31" width="2.28515625" style="2" customWidth="1"/>
    <col min="32" max="32" width="10.5703125" style="2" bestFit="1" customWidth="1"/>
    <col min="33" max="33" width="2.28515625" style="2" customWidth="1"/>
    <col min="34" max="34" width="4.42578125" style="2" customWidth="1"/>
    <col min="35" max="35" width="19.85546875" style="8" customWidth="1"/>
    <col min="36" max="36" width="12.140625" style="8" bestFit="1" customWidth="1"/>
    <col min="37" max="37" width="9.140625" style="8"/>
    <col min="38" max="38" width="12.85546875" style="2" customWidth="1"/>
    <col min="39" max="16384" width="8.85546875" style="2"/>
  </cols>
  <sheetData>
    <row r="1" spans="1:39" x14ac:dyDescent="0.2">
      <c r="A1" s="1" t="s">
        <v>78</v>
      </c>
    </row>
    <row r="2" spans="1:39" x14ac:dyDescent="0.2">
      <c r="A2" s="7"/>
    </row>
    <row r="3" spans="1:39" ht="13.5" thickBot="1" x14ac:dyDescent="0.25">
      <c r="B3" s="8" t="s">
        <v>79</v>
      </c>
      <c r="C3" s="8"/>
      <c r="D3" s="8"/>
      <c r="F3" s="8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80</v>
      </c>
    </row>
    <row r="4" spans="1:39" ht="13.5" thickBot="1" x14ac:dyDescent="0.25">
      <c r="B4" s="9" t="s">
        <v>2</v>
      </c>
      <c r="C4" s="10" t="s">
        <v>47</v>
      </c>
      <c r="D4" s="9" t="s">
        <v>3</v>
      </c>
      <c r="E4" s="10" t="s">
        <v>47</v>
      </c>
      <c r="F4" s="9" t="s">
        <v>4</v>
      </c>
      <c r="G4" s="10" t="s">
        <v>47</v>
      </c>
      <c r="H4" s="11" t="s">
        <v>5</v>
      </c>
      <c r="I4" s="9" t="s">
        <v>6</v>
      </c>
      <c r="J4" s="10" t="s">
        <v>47</v>
      </c>
      <c r="K4" s="9" t="s">
        <v>7</v>
      </c>
      <c r="L4" s="10" t="s">
        <v>47</v>
      </c>
      <c r="M4" s="11" t="s">
        <v>8</v>
      </c>
      <c r="N4" s="9" t="s">
        <v>9</v>
      </c>
      <c r="O4" s="10" t="s">
        <v>47</v>
      </c>
      <c r="P4" s="9" t="s">
        <v>10</v>
      </c>
      <c r="Q4" s="10" t="s">
        <v>47</v>
      </c>
      <c r="R4" s="9" t="s">
        <v>11</v>
      </c>
      <c r="S4" s="10" t="s">
        <v>47</v>
      </c>
      <c r="T4" s="9" t="s">
        <v>12</v>
      </c>
      <c r="U4" s="10" t="s">
        <v>47</v>
      </c>
      <c r="V4" s="9" t="s">
        <v>13</v>
      </c>
      <c r="W4" s="10" t="s">
        <v>47</v>
      </c>
      <c r="X4" s="11" t="s">
        <v>14</v>
      </c>
      <c r="Y4" s="9" t="s">
        <v>15</v>
      </c>
      <c r="Z4" s="10" t="s">
        <v>47</v>
      </c>
      <c r="AA4" s="9" t="s">
        <v>16</v>
      </c>
      <c r="AB4" s="10" t="s">
        <v>47</v>
      </c>
      <c r="AC4" s="11" t="s">
        <v>17</v>
      </c>
      <c r="AD4" s="9" t="s">
        <v>18</v>
      </c>
      <c r="AE4" s="10" t="s">
        <v>47</v>
      </c>
      <c r="AF4" s="9" t="s">
        <v>19</v>
      </c>
      <c r="AG4" s="10" t="s">
        <v>47</v>
      </c>
      <c r="AI4" s="9" t="s">
        <v>20</v>
      </c>
      <c r="AJ4" s="12" t="s">
        <v>21</v>
      </c>
      <c r="AK4" s="13" t="s">
        <v>22</v>
      </c>
      <c r="AL4" s="14" t="s">
        <v>52</v>
      </c>
    </row>
    <row r="5" spans="1:39" ht="12.75" customHeight="1" x14ac:dyDescent="0.2">
      <c r="A5" s="15" t="s">
        <v>77</v>
      </c>
      <c r="B5" s="54"/>
      <c r="C5" s="51"/>
      <c r="D5" s="60">
        <v>0</v>
      </c>
      <c r="E5" s="51">
        <v>0</v>
      </c>
      <c r="F5" s="61">
        <v>235</v>
      </c>
      <c r="G5" s="51">
        <v>3</v>
      </c>
      <c r="H5" s="68" t="s">
        <v>74</v>
      </c>
      <c r="I5" s="54"/>
      <c r="J5" s="51"/>
      <c r="K5" s="61">
        <v>378</v>
      </c>
      <c r="L5" s="51">
        <v>3</v>
      </c>
      <c r="M5" s="68" t="s">
        <v>74</v>
      </c>
      <c r="N5" s="60">
        <v>0</v>
      </c>
      <c r="O5" s="51">
        <v>0</v>
      </c>
      <c r="P5" s="61">
        <v>373</v>
      </c>
      <c r="Q5" s="51">
        <v>3</v>
      </c>
      <c r="R5" s="54"/>
      <c r="S5" s="51"/>
      <c r="T5" s="61">
        <v>221</v>
      </c>
      <c r="U5" s="51">
        <v>1</v>
      </c>
      <c r="V5" s="61">
        <v>303</v>
      </c>
      <c r="W5" s="51">
        <v>3</v>
      </c>
      <c r="X5" s="68" t="s">
        <v>74</v>
      </c>
      <c r="Y5" s="54"/>
      <c r="Z5" s="51"/>
      <c r="AA5" s="60">
        <v>0</v>
      </c>
      <c r="AB5" s="51">
        <v>0</v>
      </c>
      <c r="AC5" s="68" t="s">
        <v>74</v>
      </c>
      <c r="AD5" s="61">
        <v>294</v>
      </c>
      <c r="AE5" s="51">
        <v>3</v>
      </c>
      <c r="AF5" s="61">
        <v>420</v>
      </c>
      <c r="AG5" s="51">
        <v>3</v>
      </c>
      <c r="AI5" s="22">
        <f>SUM(C5,E5,G5,J5,L5,O5,Q5,S5,U5,W5,Z5,AB5,AE5,AG5)</f>
        <v>19</v>
      </c>
      <c r="AJ5" s="23">
        <f>SUM(B5,D5,F5,I5,K5,N5,P5,R5,T5,V5,Y5,AA5,AD5,AF5)</f>
        <v>2224</v>
      </c>
      <c r="AK5" s="24">
        <v>1</v>
      </c>
      <c r="AL5" s="25">
        <v>10</v>
      </c>
      <c r="AM5" s="17"/>
    </row>
    <row r="6" spans="1:39" ht="14.25" customHeight="1" x14ac:dyDescent="0.2">
      <c r="A6" s="16" t="s">
        <v>53</v>
      </c>
      <c r="B6" s="57">
        <v>357</v>
      </c>
      <c r="C6" s="52">
        <v>3</v>
      </c>
      <c r="D6" s="58">
        <v>0</v>
      </c>
      <c r="E6" s="52">
        <v>0</v>
      </c>
      <c r="F6" s="55"/>
      <c r="G6" s="52"/>
      <c r="H6" s="69"/>
      <c r="I6" s="58">
        <v>0</v>
      </c>
      <c r="J6" s="52">
        <v>0</v>
      </c>
      <c r="K6" s="57">
        <v>447</v>
      </c>
      <c r="L6" s="52">
        <v>3</v>
      </c>
      <c r="M6" s="69"/>
      <c r="N6" s="55"/>
      <c r="O6" s="52"/>
      <c r="P6" s="58">
        <v>0</v>
      </c>
      <c r="Q6" s="52">
        <v>0</v>
      </c>
      <c r="R6" s="58">
        <v>0</v>
      </c>
      <c r="S6" s="52">
        <v>0</v>
      </c>
      <c r="T6" s="57">
        <v>358</v>
      </c>
      <c r="U6" s="52">
        <v>3</v>
      </c>
      <c r="V6" s="55"/>
      <c r="W6" s="52"/>
      <c r="X6" s="69"/>
      <c r="Y6" s="58">
        <v>0</v>
      </c>
      <c r="Z6" s="52">
        <v>0</v>
      </c>
      <c r="AA6" s="57">
        <v>322</v>
      </c>
      <c r="AB6" s="52">
        <v>3</v>
      </c>
      <c r="AC6" s="69"/>
      <c r="AD6" s="55"/>
      <c r="AE6" s="52"/>
      <c r="AF6" s="57">
        <v>546</v>
      </c>
      <c r="AG6" s="52">
        <v>3</v>
      </c>
      <c r="AI6" s="26">
        <f t="shared" ref="AI6:AI10" si="0">SUM(C6,E6,G6,J6,L6,O6,Q6,S6,U6,W6,Z6,AB6,AE6,AG6)</f>
        <v>15</v>
      </c>
      <c r="AJ6" s="27">
        <f t="shared" ref="AJ6:AJ10" si="1">SUM(B6,D6,F6,I6,K6,N6,P6,R6,T6,V6,Y6,AA6,AD6,AF6)</f>
        <v>2030</v>
      </c>
      <c r="AK6" s="28">
        <v>2</v>
      </c>
      <c r="AL6" s="29">
        <v>10</v>
      </c>
      <c r="AM6" s="17"/>
    </row>
    <row r="7" spans="1:39" ht="14.25" customHeight="1" x14ac:dyDescent="0.2">
      <c r="A7" s="16" t="s">
        <v>0</v>
      </c>
      <c r="B7" s="58">
        <v>0</v>
      </c>
      <c r="C7" s="52">
        <v>0</v>
      </c>
      <c r="D7" s="57">
        <v>210</v>
      </c>
      <c r="E7" s="52">
        <v>3</v>
      </c>
      <c r="F7" s="55"/>
      <c r="G7" s="52"/>
      <c r="H7" s="69"/>
      <c r="I7" s="57">
        <v>322</v>
      </c>
      <c r="J7" s="52">
        <v>3</v>
      </c>
      <c r="K7" s="58">
        <v>0</v>
      </c>
      <c r="L7" s="52">
        <v>0</v>
      </c>
      <c r="M7" s="69"/>
      <c r="N7" s="55"/>
      <c r="O7" s="52"/>
      <c r="P7" s="58">
        <v>0</v>
      </c>
      <c r="Q7" s="52">
        <v>0</v>
      </c>
      <c r="R7" s="58">
        <v>0</v>
      </c>
      <c r="S7" s="52">
        <v>0</v>
      </c>
      <c r="T7" s="57">
        <v>244</v>
      </c>
      <c r="U7" s="52">
        <v>3</v>
      </c>
      <c r="V7" s="55"/>
      <c r="W7" s="52"/>
      <c r="X7" s="69"/>
      <c r="Y7" s="58">
        <v>0</v>
      </c>
      <c r="Z7" s="52">
        <v>0</v>
      </c>
      <c r="AA7" s="57">
        <v>332</v>
      </c>
      <c r="AB7" s="52">
        <v>3</v>
      </c>
      <c r="AC7" s="69"/>
      <c r="AD7" s="55"/>
      <c r="AE7" s="52"/>
      <c r="AF7" s="57">
        <v>375</v>
      </c>
      <c r="AG7" s="52">
        <v>3</v>
      </c>
      <c r="AI7" s="26">
        <f t="shared" si="0"/>
        <v>15</v>
      </c>
      <c r="AJ7" s="27">
        <f t="shared" si="1"/>
        <v>1483</v>
      </c>
      <c r="AK7" s="28">
        <v>3</v>
      </c>
      <c r="AL7" s="29">
        <v>10</v>
      </c>
      <c r="AM7" s="17"/>
    </row>
    <row r="8" spans="1:39" ht="14.25" customHeight="1" x14ac:dyDescent="0.2">
      <c r="A8" s="16" t="s">
        <v>76</v>
      </c>
      <c r="B8" s="55"/>
      <c r="C8" s="52"/>
      <c r="D8" s="58">
        <v>0</v>
      </c>
      <c r="E8" s="52">
        <v>0</v>
      </c>
      <c r="F8" s="58">
        <v>0</v>
      </c>
      <c r="G8" s="52">
        <v>0</v>
      </c>
      <c r="H8" s="69"/>
      <c r="I8" s="55"/>
      <c r="J8" s="52"/>
      <c r="K8" s="57">
        <v>300</v>
      </c>
      <c r="L8" s="52">
        <v>1</v>
      </c>
      <c r="M8" s="69"/>
      <c r="N8" s="58">
        <v>0</v>
      </c>
      <c r="O8" s="52">
        <v>0</v>
      </c>
      <c r="P8" s="57">
        <v>266</v>
      </c>
      <c r="Q8" s="52">
        <v>1</v>
      </c>
      <c r="R8" s="55"/>
      <c r="S8" s="52"/>
      <c r="T8" s="58">
        <v>0</v>
      </c>
      <c r="U8" s="52">
        <v>0</v>
      </c>
      <c r="V8" s="58">
        <v>0</v>
      </c>
      <c r="W8" s="52">
        <v>0</v>
      </c>
      <c r="X8" s="69"/>
      <c r="Y8" s="55"/>
      <c r="Z8" s="52"/>
      <c r="AA8" s="58">
        <v>0</v>
      </c>
      <c r="AB8" s="52">
        <v>0</v>
      </c>
      <c r="AC8" s="69"/>
      <c r="AD8" s="58">
        <v>0</v>
      </c>
      <c r="AE8" s="52">
        <v>0</v>
      </c>
      <c r="AF8" s="58">
        <v>0</v>
      </c>
      <c r="AG8" s="52">
        <v>0</v>
      </c>
      <c r="AI8" s="26">
        <f t="shared" si="0"/>
        <v>2</v>
      </c>
      <c r="AJ8" s="27">
        <f t="shared" si="1"/>
        <v>566</v>
      </c>
      <c r="AK8" s="28">
        <v>6</v>
      </c>
      <c r="AL8" s="29">
        <v>10</v>
      </c>
      <c r="AM8" s="17"/>
    </row>
    <row r="9" spans="1:39" ht="14.25" customHeight="1" x14ac:dyDescent="0.2">
      <c r="A9" s="16" t="s">
        <v>1</v>
      </c>
      <c r="B9" s="58">
        <v>0</v>
      </c>
      <c r="C9" s="52">
        <v>0</v>
      </c>
      <c r="D9" s="55"/>
      <c r="E9" s="52"/>
      <c r="F9" s="58">
        <v>0</v>
      </c>
      <c r="G9" s="52">
        <v>0</v>
      </c>
      <c r="H9" s="69"/>
      <c r="I9" s="58">
        <v>0</v>
      </c>
      <c r="J9" s="52">
        <v>0</v>
      </c>
      <c r="K9" s="55"/>
      <c r="L9" s="52"/>
      <c r="M9" s="69"/>
      <c r="N9" s="58">
        <v>0</v>
      </c>
      <c r="O9" s="52">
        <v>0</v>
      </c>
      <c r="P9" s="58">
        <v>0</v>
      </c>
      <c r="Q9" s="52">
        <v>0</v>
      </c>
      <c r="R9" s="57">
        <v>229</v>
      </c>
      <c r="S9" s="52">
        <v>3</v>
      </c>
      <c r="T9" s="55"/>
      <c r="U9" s="52"/>
      <c r="V9" s="58">
        <v>0</v>
      </c>
      <c r="W9" s="52">
        <v>0</v>
      </c>
      <c r="X9" s="69"/>
      <c r="Y9" s="58">
        <v>0</v>
      </c>
      <c r="Z9" s="52">
        <v>0</v>
      </c>
      <c r="AA9" s="55"/>
      <c r="AB9" s="52"/>
      <c r="AC9" s="69"/>
      <c r="AD9" s="57">
        <v>214</v>
      </c>
      <c r="AE9" s="52">
        <v>1</v>
      </c>
      <c r="AF9" s="58">
        <v>0</v>
      </c>
      <c r="AG9" s="52">
        <v>0</v>
      </c>
      <c r="AI9" s="26">
        <f t="shared" si="0"/>
        <v>4</v>
      </c>
      <c r="AJ9" s="27">
        <f t="shared" si="1"/>
        <v>443</v>
      </c>
      <c r="AK9" s="28">
        <v>5</v>
      </c>
      <c r="AL9" s="29">
        <v>10</v>
      </c>
      <c r="AM9" s="17"/>
    </row>
    <row r="10" spans="1:39" ht="14.25" customHeight="1" thickBot="1" x14ac:dyDescent="0.25">
      <c r="A10" s="18" t="s">
        <v>54</v>
      </c>
      <c r="B10" s="59">
        <v>0</v>
      </c>
      <c r="C10" s="53">
        <v>0</v>
      </c>
      <c r="D10" s="56"/>
      <c r="E10" s="53"/>
      <c r="F10" s="59">
        <v>0</v>
      </c>
      <c r="G10" s="53">
        <v>0</v>
      </c>
      <c r="H10" s="70"/>
      <c r="I10" s="59">
        <v>0</v>
      </c>
      <c r="J10" s="53">
        <v>0</v>
      </c>
      <c r="K10" s="56"/>
      <c r="L10" s="53"/>
      <c r="M10" s="70"/>
      <c r="N10" s="59">
        <v>0</v>
      </c>
      <c r="O10" s="53">
        <v>0</v>
      </c>
      <c r="P10" s="67">
        <v>298</v>
      </c>
      <c r="Q10" s="53">
        <v>3</v>
      </c>
      <c r="R10" s="59">
        <v>0</v>
      </c>
      <c r="S10" s="53">
        <v>0</v>
      </c>
      <c r="T10" s="56"/>
      <c r="U10" s="53"/>
      <c r="V10" s="67">
        <v>210</v>
      </c>
      <c r="W10" s="53">
        <v>1</v>
      </c>
      <c r="X10" s="70"/>
      <c r="Y10" s="67">
        <v>384</v>
      </c>
      <c r="Z10" s="53">
        <v>3</v>
      </c>
      <c r="AA10" s="56"/>
      <c r="AB10" s="53"/>
      <c r="AC10" s="70"/>
      <c r="AD10" s="59">
        <v>0</v>
      </c>
      <c r="AE10" s="53">
        <v>0</v>
      </c>
      <c r="AF10" s="59">
        <v>0</v>
      </c>
      <c r="AG10" s="53">
        <v>0</v>
      </c>
      <c r="AI10" s="30">
        <f t="shared" si="0"/>
        <v>7</v>
      </c>
      <c r="AJ10" s="31">
        <f t="shared" si="1"/>
        <v>892</v>
      </c>
      <c r="AK10" s="32">
        <v>4</v>
      </c>
      <c r="AL10" s="33">
        <v>10</v>
      </c>
    </row>
    <row r="11" spans="1:39" x14ac:dyDescent="0.2">
      <c r="H11" s="17">
        <v>44</v>
      </c>
      <c r="M11" s="17">
        <v>0</v>
      </c>
      <c r="X11" s="17">
        <v>47</v>
      </c>
      <c r="AC11" s="17">
        <v>72</v>
      </c>
      <c r="AJ11" s="19"/>
    </row>
    <row r="12" spans="1:39" x14ac:dyDescent="0.2">
      <c r="AI12" s="8" t="s">
        <v>75</v>
      </c>
      <c r="AJ12" s="20">
        <v>7880</v>
      </c>
      <c r="AK12" s="19"/>
      <c r="AL12" s="50"/>
    </row>
    <row r="13" spans="1:39" x14ac:dyDescent="0.2">
      <c r="A13" s="1" t="s">
        <v>56</v>
      </c>
      <c r="AI13" s="8" t="s">
        <v>24</v>
      </c>
      <c r="AJ13" s="20">
        <f>SUM(AJ5:AJ10)+H11+M11+X11+AC11</f>
        <v>7801</v>
      </c>
      <c r="AL13" s="50"/>
    </row>
    <row r="14" spans="1:39" x14ac:dyDescent="0.2">
      <c r="A14" s="2" t="s">
        <v>34</v>
      </c>
      <c r="AI14" s="8" t="s">
        <v>23</v>
      </c>
      <c r="AJ14" s="49">
        <f>AJ13/AJ12*100</f>
        <v>98.997461928934001</v>
      </c>
      <c r="AK14" s="19"/>
    </row>
    <row r="15" spans="1:39" x14ac:dyDescent="0.2">
      <c r="A15" s="2" t="s">
        <v>36</v>
      </c>
    </row>
    <row r="16" spans="1:39" x14ac:dyDescent="0.2">
      <c r="A16" s="2" t="s">
        <v>35</v>
      </c>
      <c r="AI16" s="8" t="s">
        <v>50</v>
      </c>
      <c r="AJ16" s="21"/>
    </row>
    <row r="17" spans="1:36" x14ac:dyDescent="0.2">
      <c r="AI17" s="8" t="s">
        <v>51</v>
      </c>
      <c r="AJ17" s="21">
        <f>SUM('The New Odds'!W5:W10)*0.4</f>
        <v>280</v>
      </c>
    </row>
    <row r="18" spans="1:36" x14ac:dyDescent="0.2">
      <c r="A18" s="1" t="s">
        <v>25</v>
      </c>
    </row>
    <row r="19" spans="1:36" x14ac:dyDescent="0.2">
      <c r="A19" s="2" t="s">
        <v>37</v>
      </c>
    </row>
    <row r="20" spans="1:36" ht="25.5" x14ac:dyDescent="0.2">
      <c r="A20" s="2" t="s">
        <v>57</v>
      </c>
      <c r="AI20" s="62" t="s">
        <v>82</v>
      </c>
      <c r="AJ20" s="63"/>
    </row>
    <row r="21" spans="1:36" x14ac:dyDescent="0.2">
      <c r="A21" s="2" t="s">
        <v>38</v>
      </c>
      <c r="AI21" s="63" t="s">
        <v>32</v>
      </c>
      <c r="AJ21" s="64">
        <f>AJ12+'The New Odds'!V13</f>
        <v>13280</v>
      </c>
    </row>
    <row r="22" spans="1:36" x14ac:dyDescent="0.2">
      <c r="A22" s="2" t="s">
        <v>58</v>
      </c>
      <c r="AI22" s="63" t="s">
        <v>45</v>
      </c>
      <c r="AJ22" s="65">
        <f>AJ13+'The New Odds'!V14</f>
        <v>13289</v>
      </c>
    </row>
    <row r="23" spans="1:36" ht="13.5" thickBot="1" x14ac:dyDescent="0.25">
      <c r="A23" s="2" t="s">
        <v>59</v>
      </c>
      <c r="AI23" s="63" t="s">
        <v>83</v>
      </c>
      <c r="AJ23" s="66">
        <f>AJ22/AJ21</f>
        <v>1.0006777108433735</v>
      </c>
    </row>
    <row r="24" spans="1:36" ht="13.5" thickTop="1" x14ac:dyDescent="0.2">
      <c r="A24" s="2" t="s">
        <v>39</v>
      </c>
    </row>
    <row r="25" spans="1:36" x14ac:dyDescent="0.2">
      <c r="A25" s="2" t="s">
        <v>40</v>
      </c>
    </row>
    <row r="26" spans="1:36" x14ac:dyDescent="0.2">
      <c r="A26" s="2" t="s">
        <v>55</v>
      </c>
    </row>
    <row r="27" spans="1:36" x14ac:dyDescent="0.2">
      <c r="A27" s="2" t="s">
        <v>41</v>
      </c>
    </row>
    <row r="29" spans="1:36" x14ac:dyDescent="0.2">
      <c r="A29" s="1" t="s">
        <v>26</v>
      </c>
    </row>
    <row r="30" spans="1:36" x14ac:dyDescent="0.2">
      <c r="A30" s="2" t="s">
        <v>42</v>
      </c>
    </row>
    <row r="31" spans="1:36" x14ac:dyDescent="0.2">
      <c r="A31" s="2" t="s">
        <v>43</v>
      </c>
    </row>
    <row r="32" spans="1:36" x14ac:dyDescent="0.2">
      <c r="A32" s="2" t="s">
        <v>27</v>
      </c>
    </row>
    <row r="33" spans="1:1" x14ac:dyDescent="0.2">
      <c r="A33" s="2" t="s">
        <v>28</v>
      </c>
    </row>
    <row r="34" spans="1:1" x14ac:dyDescent="0.2">
      <c r="A34" s="2" t="s">
        <v>48</v>
      </c>
    </row>
    <row r="35" spans="1:1" x14ac:dyDescent="0.2">
      <c r="A35" s="2" t="s">
        <v>29</v>
      </c>
    </row>
    <row r="36" spans="1:1" x14ac:dyDescent="0.2">
      <c r="A36" s="2" t="s">
        <v>30</v>
      </c>
    </row>
    <row r="38" spans="1:1" x14ac:dyDescent="0.2">
      <c r="A38" s="3" t="s">
        <v>44</v>
      </c>
    </row>
    <row r="39" spans="1:1" x14ac:dyDescent="0.2">
      <c r="A39" s="2" t="s">
        <v>46</v>
      </c>
    </row>
    <row r="41" spans="1:1" x14ac:dyDescent="0.2">
      <c r="A41" s="2" t="s">
        <v>31</v>
      </c>
    </row>
    <row r="42" spans="1:1" x14ac:dyDescent="0.2">
      <c r="A42" s="2" t="s">
        <v>33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20" sqref="R20"/>
    </sheetView>
  </sheetViews>
  <sheetFormatPr defaultColWidth="9.140625" defaultRowHeight="12.75" x14ac:dyDescent="0.2"/>
  <cols>
    <col min="1" max="1" width="9.140625" style="2"/>
    <col min="2" max="18" width="9" style="2" customWidth="1"/>
    <col min="19" max="19" width="10.5703125" style="2" bestFit="1" customWidth="1"/>
    <col min="20" max="20" width="5.5703125" style="2" customWidth="1"/>
    <col min="21" max="21" width="19.140625" style="2" customWidth="1"/>
    <col min="22" max="22" width="12.28515625" style="2" bestFit="1" customWidth="1"/>
    <col min="23" max="23" width="12.28515625" style="2" customWidth="1"/>
    <col min="24" max="24" width="9.7109375" style="2" customWidth="1"/>
    <col min="25" max="16384" width="9.140625" style="2"/>
  </cols>
  <sheetData>
    <row r="1" spans="1:24" x14ac:dyDescent="0.2">
      <c r="A1" s="1" t="s">
        <v>81</v>
      </c>
    </row>
    <row r="2" spans="1:24" x14ac:dyDescent="0.2">
      <c r="A2" s="7"/>
    </row>
    <row r="3" spans="1:24" ht="13.5" thickBot="1" x14ac:dyDescent="0.25">
      <c r="B3" s="8" t="s">
        <v>79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80</v>
      </c>
    </row>
    <row r="4" spans="1:24" ht="13.5" thickBot="1" x14ac:dyDescent="0.25">
      <c r="B4" s="9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0" t="s">
        <v>19</v>
      </c>
      <c r="U4" s="9" t="s">
        <v>20</v>
      </c>
      <c r="V4" s="12" t="s">
        <v>22</v>
      </c>
      <c r="W4" s="10" t="s">
        <v>49</v>
      </c>
    </row>
    <row r="5" spans="1:24" x14ac:dyDescent="0.2">
      <c r="A5" s="15" t="s">
        <v>77</v>
      </c>
      <c r="B5" s="34"/>
      <c r="C5" s="35"/>
      <c r="D5" s="36">
        <v>501</v>
      </c>
      <c r="E5" s="35"/>
      <c r="F5" s="35"/>
      <c r="G5" s="35"/>
      <c r="H5" s="35"/>
      <c r="I5" s="35"/>
      <c r="J5" s="36">
        <v>487</v>
      </c>
      <c r="K5" s="35"/>
      <c r="L5" s="35"/>
      <c r="M5" s="35"/>
      <c r="N5" s="35"/>
      <c r="O5" s="35"/>
      <c r="P5" s="36">
        <v>475</v>
      </c>
      <c r="Q5" s="35"/>
      <c r="R5" s="35"/>
      <c r="S5" s="37"/>
      <c r="U5" s="22">
        <f>SUM(B5:S5)</f>
        <v>1463</v>
      </c>
      <c r="V5" s="38">
        <v>1</v>
      </c>
      <c r="W5" s="39">
        <v>0</v>
      </c>
      <c r="X5" s="17"/>
    </row>
    <row r="6" spans="1:24" x14ac:dyDescent="0.2">
      <c r="A6" s="16" t="s">
        <v>53</v>
      </c>
      <c r="B6" s="26"/>
      <c r="C6" s="40">
        <v>0</v>
      </c>
      <c r="D6" s="41"/>
      <c r="E6" s="41"/>
      <c r="F6" s="41"/>
      <c r="G6" s="41"/>
      <c r="H6" s="41"/>
      <c r="I6" s="40">
        <v>700</v>
      </c>
      <c r="J6" s="41"/>
      <c r="K6" s="41"/>
      <c r="L6" s="41"/>
      <c r="M6" s="41"/>
      <c r="N6" s="41"/>
      <c r="O6" s="40">
        <v>0</v>
      </c>
      <c r="P6" s="41"/>
      <c r="Q6" s="41"/>
      <c r="R6" s="41"/>
      <c r="S6" s="42"/>
      <c r="U6" s="26">
        <f>SUM(B6:S6)</f>
        <v>700</v>
      </c>
      <c r="V6" s="41">
        <v>4</v>
      </c>
      <c r="W6" s="42">
        <v>200</v>
      </c>
      <c r="X6" s="8"/>
    </row>
    <row r="7" spans="1:24" x14ac:dyDescent="0.2">
      <c r="A7" s="16" t="s">
        <v>0</v>
      </c>
      <c r="B7" s="43">
        <v>519</v>
      </c>
      <c r="C7" s="41"/>
      <c r="D7" s="41"/>
      <c r="E7" s="41"/>
      <c r="F7" s="41"/>
      <c r="G7" s="41"/>
      <c r="H7" s="40">
        <v>644</v>
      </c>
      <c r="I7" s="41"/>
      <c r="J7" s="41"/>
      <c r="K7" s="41"/>
      <c r="L7" s="41"/>
      <c r="M7" s="41"/>
      <c r="N7" s="40">
        <v>0</v>
      </c>
      <c r="O7" s="41"/>
      <c r="P7" s="41"/>
      <c r="Q7" s="41"/>
      <c r="R7" s="41"/>
      <c r="S7" s="42"/>
      <c r="U7" s="26">
        <f t="shared" ref="U7:U10" si="0">SUM(B7:S7)</f>
        <v>1163</v>
      </c>
      <c r="V7" s="41">
        <v>2</v>
      </c>
      <c r="W7" s="42">
        <v>100</v>
      </c>
      <c r="X7" s="8"/>
    </row>
    <row r="8" spans="1:24" x14ac:dyDescent="0.2">
      <c r="A8" s="16" t="s">
        <v>76</v>
      </c>
      <c r="B8" s="26"/>
      <c r="C8" s="41"/>
      <c r="D8" s="41"/>
      <c r="E8" s="41"/>
      <c r="F8" s="41"/>
      <c r="G8" s="40">
        <v>495</v>
      </c>
      <c r="H8" s="41"/>
      <c r="I8" s="41"/>
      <c r="J8" s="41"/>
      <c r="K8" s="41"/>
      <c r="L8" s="41"/>
      <c r="M8" s="40">
        <v>0</v>
      </c>
      <c r="N8" s="41"/>
      <c r="O8" s="41"/>
      <c r="P8" s="41"/>
      <c r="Q8" s="41"/>
      <c r="R8" s="41"/>
      <c r="S8" s="44">
        <v>0</v>
      </c>
      <c r="U8" s="26">
        <f t="shared" si="0"/>
        <v>495</v>
      </c>
      <c r="V8" s="41">
        <v>6</v>
      </c>
      <c r="W8" s="42">
        <v>200</v>
      </c>
      <c r="X8" s="17"/>
    </row>
    <row r="9" spans="1:24" x14ac:dyDescent="0.2">
      <c r="A9" s="16" t="s">
        <v>1</v>
      </c>
      <c r="B9" s="26"/>
      <c r="C9" s="41"/>
      <c r="D9" s="41"/>
      <c r="E9" s="41"/>
      <c r="F9" s="40">
        <v>594</v>
      </c>
      <c r="G9" s="41"/>
      <c r="H9" s="41"/>
      <c r="I9" s="41"/>
      <c r="J9" s="41"/>
      <c r="K9" s="41"/>
      <c r="L9" s="40">
        <v>501</v>
      </c>
      <c r="M9" s="41"/>
      <c r="N9" s="41"/>
      <c r="O9" s="41"/>
      <c r="P9" s="41"/>
      <c r="Q9" s="41"/>
      <c r="R9" s="40">
        <v>0</v>
      </c>
      <c r="S9" s="42"/>
      <c r="U9" s="26">
        <f t="shared" si="0"/>
        <v>1095</v>
      </c>
      <c r="V9" s="41">
        <v>3</v>
      </c>
      <c r="W9" s="42">
        <v>100</v>
      </c>
      <c r="X9" s="8"/>
    </row>
    <row r="10" spans="1:24" ht="13.5" thickBot="1" x14ac:dyDescent="0.25">
      <c r="A10" s="18" t="s">
        <v>54</v>
      </c>
      <c r="B10" s="30"/>
      <c r="C10" s="45"/>
      <c r="D10" s="45"/>
      <c r="E10" s="46">
        <v>0</v>
      </c>
      <c r="F10" s="45"/>
      <c r="G10" s="45"/>
      <c r="H10" s="45"/>
      <c r="I10" s="45"/>
      <c r="J10" s="45"/>
      <c r="K10" s="46">
        <v>0</v>
      </c>
      <c r="L10" s="45"/>
      <c r="M10" s="45"/>
      <c r="N10" s="45"/>
      <c r="O10" s="45"/>
      <c r="P10" s="45"/>
      <c r="Q10" s="46">
        <v>572</v>
      </c>
      <c r="R10" s="45"/>
      <c r="S10" s="47"/>
      <c r="U10" s="30">
        <f t="shared" si="0"/>
        <v>572</v>
      </c>
      <c r="V10" s="45">
        <v>5</v>
      </c>
      <c r="W10" s="47">
        <v>100</v>
      </c>
      <c r="X10" s="8"/>
    </row>
    <row r="11" spans="1:24" x14ac:dyDescent="0.2">
      <c r="A11" s="7" t="s">
        <v>45</v>
      </c>
      <c r="B11" s="48">
        <v>519</v>
      </c>
      <c r="C11" s="48">
        <v>0</v>
      </c>
      <c r="D11" s="48">
        <v>501</v>
      </c>
      <c r="E11" s="48">
        <v>0</v>
      </c>
      <c r="F11" s="48">
        <v>594</v>
      </c>
      <c r="G11" s="48">
        <v>495</v>
      </c>
      <c r="H11" s="48">
        <v>644</v>
      </c>
      <c r="I11" s="48">
        <v>700</v>
      </c>
      <c r="J11" s="48">
        <v>487</v>
      </c>
      <c r="K11" s="48">
        <v>0</v>
      </c>
      <c r="L11" s="48">
        <v>501</v>
      </c>
      <c r="M11" s="48">
        <v>0</v>
      </c>
      <c r="N11" s="48">
        <v>0</v>
      </c>
      <c r="O11" s="48">
        <v>0</v>
      </c>
      <c r="P11" s="48">
        <v>475</v>
      </c>
      <c r="Q11" s="48">
        <v>572</v>
      </c>
      <c r="R11" s="48">
        <v>0</v>
      </c>
      <c r="S11" s="48">
        <v>0</v>
      </c>
    </row>
    <row r="13" spans="1:24" x14ac:dyDescent="0.2">
      <c r="A13" s="4" t="s">
        <v>60</v>
      </c>
      <c r="T13" s="8"/>
      <c r="U13" s="8" t="s">
        <v>32</v>
      </c>
      <c r="V13" s="20">
        <v>5400</v>
      </c>
      <c r="W13" s="17"/>
      <c r="X13" s="50"/>
    </row>
    <row r="14" spans="1:24" x14ac:dyDescent="0.2">
      <c r="A14" s="5" t="s">
        <v>61</v>
      </c>
      <c r="T14" s="8"/>
      <c r="U14" s="8" t="s">
        <v>24</v>
      </c>
      <c r="V14" s="20">
        <f>SUM(B11:S11)</f>
        <v>5488</v>
      </c>
      <c r="W14" s="17"/>
      <c r="X14" s="50"/>
    </row>
    <row r="15" spans="1:24" x14ac:dyDescent="0.2">
      <c r="A15" s="5" t="s">
        <v>62</v>
      </c>
      <c r="T15" s="8"/>
      <c r="U15" s="8" t="s">
        <v>23</v>
      </c>
      <c r="V15" s="49">
        <f>V14/V13*100</f>
        <v>101.62962962962962</v>
      </c>
      <c r="W15" s="20"/>
    </row>
    <row r="16" spans="1:24" x14ac:dyDescent="0.2">
      <c r="A16" s="5" t="s">
        <v>63</v>
      </c>
      <c r="T16" s="8"/>
      <c r="U16" s="8"/>
    </row>
    <row r="17" spans="1:22" x14ac:dyDescent="0.2">
      <c r="A17" s="5" t="s">
        <v>64</v>
      </c>
      <c r="U17" s="8"/>
    </row>
    <row r="18" spans="1:22" x14ac:dyDescent="0.2">
      <c r="A18" s="5" t="s">
        <v>65</v>
      </c>
      <c r="U18" s="8"/>
      <c r="V18" s="21"/>
    </row>
    <row r="19" spans="1:22" x14ac:dyDescent="0.2">
      <c r="A19" s="6" t="s">
        <v>66</v>
      </c>
    </row>
    <row r="20" spans="1:22" x14ac:dyDescent="0.2">
      <c r="A20" s="6" t="s">
        <v>67</v>
      </c>
      <c r="U20" s="8"/>
    </row>
    <row r="21" spans="1:22" x14ac:dyDescent="0.2">
      <c r="A21" s="6" t="s">
        <v>68</v>
      </c>
    </row>
    <row r="22" spans="1:22" x14ac:dyDescent="0.2">
      <c r="A22" s="5"/>
    </row>
    <row r="23" spans="1:22" x14ac:dyDescent="0.2">
      <c r="A23" s="4" t="s">
        <v>69</v>
      </c>
    </row>
    <row r="24" spans="1:22" x14ac:dyDescent="0.2">
      <c r="A24" s="5" t="s">
        <v>70</v>
      </c>
    </row>
    <row r="25" spans="1:22" x14ac:dyDescent="0.2">
      <c r="A25" s="5" t="s">
        <v>71</v>
      </c>
    </row>
    <row r="26" spans="1:22" x14ac:dyDescent="0.2">
      <c r="A26" s="5" t="s">
        <v>72</v>
      </c>
    </row>
    <row r="27" spans="1:22" x14ac:dyDescent="0.2">
      <c r="A27" s="5" t="s">
        <v>73</v>
      </c>
    </row>
    <row r="28" spans="1:22" x14ac:dyDescent="0.2">
      <c r="A28" s="5"/>
    </row>
    <row r="29" spans="1:22" x14ac:dyDescent="0.2">
      <c r="A29" s="5" t="s">
        <v>31</v>
      </c>
    </row>
    <row r="30" spans="1:22" x14ac:dyDescent="0.2">
      <c r="A30" s="5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cp:lastPrinted>2023-02-07T06:57:37Z</cp:lastPrinted>
  <dcterms:created xsi:type="dcterms:W3CDTF">2013-04-16T11:33:55Z</dcterms:created>
  <dcterms:modified xsi:type="dcterms:W3CDTF">2025-06-16T06:05:48Z</dcterms:modified>
</cp:coreProperties>
</file>